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bizoffice8097.sharepoint.com/sites/METALLERIE/040 COMMUNICATION/10 ACTIBAIE/170 SCORE DE REPARABILITE/KIT ADHERENTS/"/>
    </mc:Choice>
  </mc:AlternateContent>
  <xr:revisionPtr revIDLastSave="3382" documentId="11_1F81D2629C220F30C71CFF98571C2C47A382A825" xr6:coauthVersionLast="47" xr6:coauthVersionMax="47" xr10:uidLastSave="{C5A3A17A-A550-438D-BB94-D282DE2B7A9F}"/>
  <bookViews>
    <workbookView xWindow="28680" yWindow="-120" windowWidth="29040" windowHeight="15840" activeTab="7" xr2:uid="{00000000-000D-0000-FFFF-FFFF00000000}"/>
  </bookViews>
  <sheets>
    <sheet name="INFORMATIONS PRODUIT" sheetId="10" r:id="rId1"/>
    <sheet name="Critère 1" sheetId="1" r:id="rId2"/>
    <sheet name="Critère 2" sheetId="2" r:id="rId3"/>
    <sheet name="Critère 3" sheetId="5" r:id="rId4"/>
    <sheet name="Critère 4" sheetId="6" r:id="rId5"/>
    <sheet name="Critère 5" sheetId="7" r:id="rId6"/>
    <sheet name="Synthèse " sheetId="4" r:id="rId7"/>
    <sheet name="Mode d'emploi" sheetId="8" r:id="rId8"/>
    <sheet name="Glossaire" sheetId="11" r:id="rId9"/>
    <sheet name="Liste d'outils critère 2" sheetId="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4" l="1"/>
  <c r="K20" i="7"/>
  <c r="C25" i="4" s="1"/>
  <c r="C5" i="4"/>
  <c r="G51" i="6" l="1"/>
  <c r="B51" i="6"/>
  <c r="G50" i="6"/>
  <c r="B50" i="6"/>
  <c r="G49" i="6"/>
  <c r="B49" i="6"/>
  <c r="G48" i="6"/>
  <c r="B48" i="6"/>
  <c r="G47" i="6"/>
  <c r="B47" i="6"/>
  <c r="G46" i="6"/>
  <c r="B46" i="6"/>
  <c r="G45" i="6"/>
  <c r="B45" i="6"/>
  <c r="G44" i="6"/>
  <c r="B44" i="6"/>
  <c r="T28" i="6"/>
  <c r="H28" i="6"/>
  <c r="H51" i="6" s="1"/>
  <c r="J33" i="7"/>
  <c r="C26" i="4" s="1"/>
  <c r="I8" i="7"/>
  <c r="C23" i="4" s="1"/>
  <c r="N115" i="5"/>
  <c r="C19" i="4" s="1"/>
  <c r="N83" i="5"/>
  <c r="C17" i="4" s="1"/>
  <c r="N56" i="5"/>
  <c r="C15" i="4" s="1"/>
  <c r="N22" i="5"/>
  <c r="C13" i="4" s="1"/>
  <c r="E46" i="2"/>
  <c r="N17" i="2"/>
  <c r="C9" i="4" s="1"/>
  <c r="F18" i="2"/>
  <c r="C7" i="4" s="1"/>
  <c r="J39" i="1"/>
  <c r="E5" i="4" s="1"/>
  <c r="T26" i="6" l="1"/>
  <c r="T25" i="6"/>
  <c r="T27" i="6"/>
  <c r="M28" i="6"/>
  <c r="H46" i="6"/>
  <c r="H49" i="6"/>
  <c r="H44" i="6"/>
  <c r="H47" i="6"/>
  <c r="H50" i="6"/>
  <c r="H45" i="6"/>
  <c r="H48" i="6"/>
  <c r="E23" i="4"/>
  <c r="E13" i="4"/>
  <c r="E7" i="4"/>
  <c r="J28" i="6" l="1"/>
  <c r="J31" i="6" s="1"/>
  <c r="I28" i="6"/>
  <c r="K28" i="6" s="1"/>
  <c r="N28" i="6"/>
  <c r="C21" i="4" l="1"/>
  <c r="E21" i="4" s="1"/>
  <c r="F6" i="4" s="1"/>
  <c r="F28"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HERVIER Marie</author>
  </authors>
  <commentList>
    <comment ref="A28" authorId="0" shapeId="0" xr:uid="{50ECF3B8-74D1-4A6E-A3C5-EB0CFE8CC01B}">
      <text>
        <r>
          <rPr>
            <b/>
            <sz val="9"/>
            <color indexed="81"/>
            <rFont val="Tahoma"/>
            <family val="2"/>
          </rPr>
          <t>Pièce la plus chère (HT) parmi l’ensemble des pièces panne / case (liste 2) identifiées pour le produit concerné.</t>
        </r>
      </text>
    </comment>
    <comment ref="G28" authorId="0" shapeId="0" xr:uid="{E9787A45-A960-4D6D-9C34-7214A0B5C9D3}">
      <text>
        <r>
          <rPr>
            <b/>
            <sz val="9"/>
            <color indexed="81"/>
            <rFont val="Tahoma"/>
            <family val="2"/>
          </rPr>
          <t>Veuillez renseigner la bonne information.</t>
        </r>
      </text>
    </comment>
    <comment ref="A30" authorId="0" shapeId="0" xr:uid="{A7492E76-9FDF-4FBE-A5EA-3A86BD3108F4}">
      <text>
        <r>
          <rPr>
            <b/>
            <sz val="9"/>
            <color indexed="81"/>
            <rFont val="Tahoma"/>
            <family val="2"/>
          </rPr>
          <t>Prix de vente (HT) fixé par le constructeur ou l'importateur au moment du calcul de l'indice de réparabilité.</t>
        </r>
      </text>
    </comment>
  </commentList>
</comments>
</file>

<file path=xl/sharedStrings.xml><?xml version="1.0" encoding="utf-8"?>
<sst xmlns="http://schemas.openxmlformats.org/spreadsheetml/2006/main" count="593" uniqueCount="362">
  <si>
    <t>Colonne B</t>
  </si>
  <si>
    <t>Réparateurs</t>
  </si>
  <si>
    <t>Colonne C</t>
  </si>
  <si>
    <t>Consommateurs</t>
  </si>
  <si>
    <t>Années de disponibilité</t>
  </si>
  <si>
    <t>ou plus</t>
  </si>
  <si>
    <t>Type de documentation</t>
  </si>
  <si>
    <t>Nombre de points</t>
  </si>
  <si>
    <t>Schéma démontage ou vue éclatée</t>
  </si>
  <si>
    <t>Schémas de câblage et de raccordement</t>
  </si>
  <si>
    <t>Schémas des cartes électroniques</t>
  </si>
  <si>
    <t>Liste du matériel de réparation et de test nécessaire</t>
  </si>
  <si>
    <t>Manuel technique d'instructions relatives à la réparation</t>
  </si>
  <si>
    <t>Codes d'erreurs et de diagnostic</t>
  </si>
  <si>
    <t>Informations sur composants et diagnostic</t>
  </si>
  <si>
    <t>Instructions logicielles (y compris réinitialisation)</t>
  </si>
  <si>
    <t>Accès aux incidents signalés et enregistrés dans l'équipement</t>
  </si>
  <si>
    <t>Bulletins techniques</t>
  </si>
  <si>
    <t>Informations sur accès aux réparateurs professionnels</t>
  </si>
  <si>
    <t>Conseils d'utilisation et d'entretien</t>
  </si>
  <si>
    <t>Nombre d'étapes pour accès unitaire à la pièce</t>
  </si>
  <si>
    <t>ND/NA (1)</t>
  </si>
  <si>
    <t>ou 19 et plus</t>
  </si>
  <si>
    <t>13 à 18</t>
  </si>
  <si>
    <t>7 à 12</t>
  </si>
  <si>
    <t>1 à 6</t>
  </si>
  <si>
    <t>Pièces de la liste 2</t>
  </si>
  <si>
    <t>Type d'outils</t>
  </si>
  <si>
    <t>ND/NA</t>
  </si>
  <si>
    <t>Outils propriétaires</t>
  </si>
  <si>
    <t>Outils spécifiques</t>
  </si>
  <si>
    <t>Sans outil, outils communs (2)</t>
  </si>
  <si>
    <t>Pièce de la liste 2</t>
  </si>
  <si>
    <t>Nombre de points (3)</t>
  </si>
  <si>
    <t>Type de fixation</t>
  </si>
  <si>
    <t>Ni amovible,</t>
  </si>
  <si>
    <t>ni réutilisable</t>
  </si>
  <si>
    <t>Amovible,</t>
  </si>
  <si>
    <t>non réutilisable</t>
  </si>
  <si>
    <t>Amovible et réutilisable (4)</t>
  </si>
  <si>
    <t>Nombre de points (5)</t>
  </si>
  <si>
    <t>Colonne A</t>
  </si>
  <si>
    <t>Producteur</t>
  </si>
  <si>
    <t>Distributeurs de pièces</t>
  </si>
  <si>
    <t>détachées</t>
  </si>
  <si>
    <t>Pièces de la liste 1</t>
  </si>
  <si>
    <t>Jours de livraison (1)</t>
  </si>
  <si>
    <t>et plus</t>
  </si>
  <si>
    <t>à 10</t>
  </si>
  <si>
    <t>à 5</t>
  </si>
  <si>
    <t>à 3</t>
  </si>
  <si>
    <t>Critère</t>
  </si>
  <si>
    <t>Sous-critère</t>
  </si>
  <si>
    <t>1. Documentation</t>
  </si>
  <si>
    <t>1.1. Durée de disponibilité de la documentation technique et relative aux conseils d'utilisation et d'entretien</t>
  </si>
  <si>
    <t>2. Démontabilité et accès, outils, fixations</t>
  </si>
  <si>
    <t>2.1.Facilité de démontage des pièces de la liste 2 (*)</t>
  </si>
  <si>
    <t>2.2. Outils nécessaires (liste 2)</t>
  </si>
  <si>
    <t>2.3. Caractéristiques des fixations entre les pièces de la liste 1 (**) et de la liste 2</t>
  </si>
  <si>
    <t>3. Disponibilité des pièces détachées</t>
  </si>
  <si>
    <t>3.1. Durée de disponibilité des pièces de la liste 2</t>
  </si>
  <si>
    <t>3.2. Durée de disponibilité des pièces de la liste 1</t>
  </si>
  <si>
    <t>3.3. Délai de livraison des pièces de la liste 2</t>
  </si>
  <si>
    <t>3.4. Délai de livraison des pièces de la liste 1</t>
  </si>
  <si>
    <t>4. Prix des pièces détachées</t>
  </si>
  <si>
    <t>4.1. Rapport prix des pièces de la liste 2 sur prix de l'équipement neuf</t>
  </si>
  <si>
    <t>5. Critère spécifique</t>
  </si>
  <si>
    <t>5.1.</t>
  </si>
  <si>
    <t>5.2.</t>
  </si>
  <si>
    <t>Note de l'indice</t>
  </si>
  <si>
    <t>(*) Liste 2 : liste des 3 à 5 pièces détachées au maximum (selon la catégorie d'équipements concernée) dont la casse ou les pannes sont les plus fréquentes.</t>
  </si>
  <si>
    <t>(**) Liste 1 : liste de 10 autres pièces détachées au maximum (selon la catégorie d'équipements concernée) dont le bon état est nécessaire au fonctionnement de l'équipement.</t>
  </si>
  <si>
    <t>TOTAL</t>
  </si>
  <si>
    <t>2.3 - Caractéristiques des fixations</t>
  </si>
  <si>
    <t>3.1 - Disponibilité des pièces liste 2</t>
  </si>
  <si>
    <t>3.2 - Disponibilité des pièces de la liste 1</t>
  </si>
  <si>
    <t>3.3 - Délai de livraison des pièces de la liste 2</t>
  </si>
  <si>
    <t xml:space="preserve">3.4 - Délai de livraison des pièces de la liste 1 </t>
  </si>
  <si>
    <t>Coefficient du sous-critère</t>
  </si>
  <si>
    <t>Pièces de la liste 1 et de la liste 2</t>
  </si>
  <si>
    <t xml:space="preserve">Identification sans équivoque du produit </t>
  </si>
  <si>
    <t>à 15</t>
  </si>
  <si>
    <t>2.2 - Outils nécessaires au démontage (liste 2)</t>
  </si>
  <si>
    <t>15 ou plus</t>
  </si>
  <si>
    <t>Mise-à-jour du système moteur</t>
  </si>
  <si>
    <t>Impossible</t>
  </si>
  <si>
    <t>Possible</t>
  </si>
  <si>
    <t>NA</t>
  </si>
  <si>
    <t>2.1 - Facilité démontage pièces
Pièces de la liste 2</t>
  </si>
  <si>
    <t>(1) ND/NA = non démontable ou non accessible unitairement</t>
  </si>
  <si>
    <t>Le nombre maximal de points est 15. Note pour ce sous-critère = (nombre de points obtenus/15) × 10</t>
  </si>
  <si>
    <t>(2) Ou bien outil fourni avec la pièce de rechange.</t>
  </si>
  <si>
    <t>(3) Prendre la notation la plus défavorable si plusieurs outils sont impliqués.</t>
  </si>
  <si>
    <t>Le nombre maximal de points est 20. Note pour ce sous-critère = (nombre de points obtenus/20) × 10</t>
  </si>
  <si>
    <t>(4) Ou bien fixation fournie avec la pièce de rechange.</t>
  </si>
  <si>
    <t>(5) Prendre la notation la plus défavorable si plusieurs fixations sont impliquées.</t>
  </si>
  <si>
    <t>(1) Jours ouvrables à compter du jour de la commande.</t>
  </si>
  <si>
    <t>Le critère est établi en faisant le rapport :</t>
  </si>
  <si>
    <t>entre,</t>
  </si>
  <si>
    <t>et,</t>
  </si>
  <si>
    <t>Le prix hors taxe du modèle de l'équipement concerné</t>
  </si>
  <si>
    <t>Dans le cas où certaines de ces pièces sont indissociables ou bien dans le cas où la pièce visée est intégrée à un module, qui est seul disponible, le prix à prendre en compte est le prix cumulé des pièces ou le prix du module.</t>
  </si>
  <si>
    <t>5.1 Assistance à distance sans frais</t>
  </si>
  <si>
    <t>Aide au diagnostic à distance</t>
  </si>
  <si>
    <t>Colonne C
Consommateurs</t>
  </si>
  <si>
    <t>Colonne B
Reparateurs</t>
  </si>
  <si>
    <t>Colonne A
Producteur</t>
  </si>
  <si>
    <t>Aide à la réparation à distance</t>
  </si>
  <si>
    <t>Note du sous-critère
(sur 10)</t>
  </si>
  <si>
    <t>Note du critère
(sur 20)</t>
  </si>
  <si>
    <t>Total des notes des critères
(sur 100)</t>
  </si>
  <si>
    <t>Selon la note ainsi obtenue, les codes couleurs suivants sont utilisés pour l'affichage de l'indice :</t>
  </si>
  <si>
    <t>1. Note supérieure ou égale à 0 et inférieure ou égale à 1,9 : rouge, référence Pantone 186 C ;</t>
  </si>
  <si>
    <t>2. Note supérieure ou égale à 2 et inférieure ou égale à 3,9 : orange, référence Pantone 1 585 C ;</t>
  </si>
  <si>
    <t>3. Note supérieure ou égale à 4 et inférieure ou égale à 5,9 : jaune, référence Pantone 7 548 C ;</t>
  </si>
  <si>
    <t>4. Note supérieure ou égale à 6 et inférieure ou égale à 7,9 : vert clair, référence Pantone 2 291 C ;</t>
  </si>
  <si>
    <t>5. Note supérieure ou égale à 8 et inférieure ou égale à 10 : vert foncé, référence Pantone 347 C.</t>
  </si>
  <si>
    <t>Durée de disponibilité de la documentation technique et relative aux conseils d'utilisation et d'entretien :</t>
  </si>
  <si>
    <t xml:space="preserve">Déterminé par l'engagement du producteur à rendre disponibles gratuitement, en nombre d'années, des documents techniques auprès des réparateurs agréés et indépendants </t>
  </si>
  <si>
    <t>et auprès des consommateurs ainsi que des documents relatifs aux conseils d'utilisation et d'entretien auprès des consommateurs, à partir de la mise sur le marché de la dernière unité</t>
  </si>
  <si>
    <t>Démontabilité et accès, outils, fixations </t>
  </si>
  <si>
    <t>en vue de son remplacement. Un lien est établi entre la notation de ce sous-critère et celle du sous-critère 3.1, dans le cas où une pièce n'est pas démontable : la note zéro se répercute alors d'un sous-critère à l'autre</t>
  </si>
  <si>
    <t>Sous-critère 2.1. - Facilité de démontage des pièces de la liste 2</t>
  </si>
  <si>
    <t>Sous-critère 2.2. - Outils nécessaires</t>
  </si>
  <si>
    <t>Sous-critère 2.3. Caractéristiques des fixations</t>
  </si>
  <si>
    <t>Déterminé, pour chaque pièce des listes 1 et 2, par le type des fixations assurant leur assemblage aux autres pièces de l'équipement, selon la typologie distinguant les fixations « amovibles et réutilisables », « amovibles et non réutilisables », ou « ni amovibles ni réutilisables »</t>
  </si>
  <si>
    <t>Critère 3</t>
  </si>
  <si>
    <t xml:space="preserve">Critère 2  </t>
  </si>
  <si>
    <t xml:space="preserve">Critère 1  </t>
  </si>
  <si>
    <t>Disponibilité des pièces détachées</t>
  </si>
  <si>
    <t>Sous-critère 3.1. - Durée de disponibilité des pièces de la liste 2</t>
  </si>
  <si>
    <t>Déterminé par l'engagement du producteur à rendre disponibles, en nombre d'années, les pièces de la liste 2, auprès des distributeurs en pièces détachées, des réparateurs agréés et indépendants et auprès des consommateurs, à partir de la mise sur le marché de la dernière unité.</t>
  </si>
  <si>
    <t>Sous-critère 3.2. - Durée de disponibilité des pièces de la liste 1</t>
  </si>
  <si>
    <t>Déterminé par l'engagement du producteur à rendre disponible, en nombre d'années, les pièces de la liste 1, auprès des distributeurs en pièces détachées, des réparateurs agréés et indépendants et auprès des consommateurs, à partir de la mise sur le marché de la dernière unité</t>
  </si>
  <si>
    <t>Sous-critère 3.3. - Délai de livraison des pièces de la liste 2</t>
  </si>
  <si>
    <t>Déterminé par l'engagement du producteur à respecter un délai de livraison, en nombre de jours ouvrables à compter du jour de la commande, des pièces de la liste 2, auprès des distributeurs en pièces détachées, des réparateurs agréés et indépendants et auprès des consommateurs</t>
  </si>
  <si>
    <t>Sous-critère 3.4. - Délai de livraison des pièces de la liste 1</t>
  </si>
  <si>
    <t>éterminé par l'engagement du producteur à respecter un délai de livraison, en nombre de jours ouvrables à compter du jour de la commande, des pièces de la liste 1, auprès des distributeurs en pièces détachées, des réparateurs agréés et indépendants et auprès des consommateurs</t>
  </si>
  <si>
    <t>Critère 4</t>
  </si>
  <si>
    <t>Prix des pièces détachées</t>
  </si>
  <si>
    <t>Rapport entre le prix de vente des pièces par le producteur ou l'importateur et le prix de vente des équipements par le producteur ou l'importateur :</t>
  </si>
  <si>
    <t>où chaque prix s'entend comme le prix hors taxes du barème tarifaire en vigueur au moment du calcul de l'indice et figurant dans les conditions générales de vente du producteur ou de l'importateur, ou à défaut dans tout document contractuel pertinent</t>
  </si>
  <si>
    <t>Dans le cas où un producteur ou un importateur dispose, pour les pièces ou les équipements considérés, de plusieurs barèmes tarifaires selon les différentes catégories de clients distributeurs ou vendeurs,</t>
  </si>
  <si>
    <t>les prix retenus pour le calcul de l'indice sont ceux du barème ayant représenté la part la plus élevée du chiffre d'affaires du producteur ou de l'importateur pour les pièces ou l'équipement concernés, au cours du dernier exercice clos</t>
  </si>
  <si>
    <t>Pour les équipements et pièces nouvellement mis sur le marché, en cas de pluralité de barèmes, les prix retenus sont ceux du barème où ils sont les plus bas.</t>
  </si>
  <si>
    <t>Critère 5</t>
  </si>
  <si>
    <t xml:space="preserve">Critère spécifique </t>
  </si>
  <si>
    <t>Sous-critère 5.1. - Assistance à distance sans frais</t>
  </si>
  <si>
    <t>Notion d'étape</t>
  </si>
  <si>
    <t>Une étape est une opération qui aboutit à la dépose d'un composant ou d'une pièce ou à un changement d'outil. Un composant peut comprendre une ou plusieurs pièces.</t>
  </si>
  <si>
    <t>Types de fixations</t>
  </si>
  <si>
    <t>Amovible et réutilisable : un système de fixations d'origine pouvant être complètement retiré sans causer de dommage à l'équipement ni laisser de résidus et pouvant être réutilisé.</t>
  </si>
  <si>
    <t>Amovible et non réutilisable : un système de fixations d'origine pouvant être complètement retiré sans causer de dommage ni laisser de résidus, mais ne pouvant pas être réutilisé.</t>
  </si>
  <si>
    <t>Ni amovible ni réutilisable : un système de fixations d'origine ne pouvant pas être complètement retiré sans causer de dommage à l'équipement ni laisser de résidus et ne pouvant pas être réutilisé</t>
  </si>
  <si>
    <t>DEFINITIONS</t>
  </si>
  <si>
    <t>liste 2</t>
  </si>
  <si>
    <t>: liste des trois à cinq pièces détachées au maximum (selon la catégorie d'équipements concernée) dont la casse ou les pannes sont les plus fréquentes</t>
  </si>
  <si>
    <t>liste 1</t>
  </si>
  <si>
    <t>: liste de dix autres pièces détachées au maximum (selon la catégorie d'équipements concernée) dont le bon état est nécessaire au fonctionnement de l'équipement</t>
  </si>
  <si>
    <t>Outils communs</t>
  </si>
  <si>
    <t>Référence</t>
  </si>
  <si>
    <t>Tournevis à tête fendue, à empreinte cruciforme et à empreinte à six lobe internes.</t>
  </si>
  <si>
    <t>ISO 2380, ISO 8764, ISO 10664</t>
  </si>
  <si>
    <t>Clé pour vis à six pans creux</t>
  </si>
  <si>
    <t>ISO 2936</t>
  </si>
  <si>
    <t>Clé mixte</t>
  </si>
  <si>
    <t>ISO 7738</t>
  </si>
  <si>
    <t>Pince universelle</t>
  </si>
  <si>
    <t>ISO 5746</t>
  </si>
  <si>
    <t>Pince à bec demi-rond</t>
  </si>
  <si>
    <t>ISO 5745</t>
  </si>
  <si>
    <t>Pince coupante diagonal</t>
  </si>
  <si>
    <t>ISO 5749</t>
  </si>
  <si>
    <t>Pince mutliprise</t>
  </si>
  <si>
    <t>ISO 8976</t>
  </si>
  <si>
    <t>Pince étau</t>
  </si>
  <si>
    <t>/</t>
  </si>
  <si>
    <t>Pince universelle pour dénudage et sertissage des terminaux</t>
  </si>
  <si>
    <t>Levier</t>
  </si>
  <si>
    <t>Pincette</t>
  </si>
  <si>
    <t>Marteau (tête métallique)</t>
  </si>
  <si>
    <t>ISO 15601</t>
  </si>
  <si>
    <t>Couteau universel (cutter) avec lame rétractable</t>
  </si>
  <si>
    <t>Multimètre</t>
  </si>
  <si>
    <t>Voltmètre (testeur de tension)</t>
  </si>
  <si>
    <t>Fer à souder</t>
  </si>
  <si>
    <t>Pistolet à colle</t>
  </si>
  <si>
    <t>Loupe</t>
  </si>
  <si>
    <t>Les outils spécifiques sont des outils qui ne figurent pas dans la liste des outils communs, sans être des outils propriétaires.</t>
  </si>
  <si>
    <t>Les outils propriétaires sont des outils dont la propriété intellectuelle est détenue par le producteur ou un acteur spécifique.</t>
  </si>
  <si>
    <t xml:space="preserve">Engagement sur la durée de mise à disposition sans frais de la documentation technique </t>
  </si>
  <si>
    <t>Rails</t>
  </si>
  <si>
    <t>Galets</t>
  </si>
  <si>
    <t>Charnières</t>
  </si>
  <si>
    <t>Serrure</t>
  </si>
  <si>
    <t>Colonne B Consommateur</t>
  </si>
  <si>
    <t>Colonne C Réparateur</t>
  </si>
  <si>
    <t>Operations de nettoyage</t>
  </si>
  <si>
    <t>Colonne A
Producteur (NA)</t>
  </si>
  <si>
    <t xml:space="preserve">Nombre de points </t>
  </si>
  <si>
    <t>Panneau</t>
  </si>
  <si>
    <t>Ressorts</t>
  </si>
  <si>
    <t xml:space="preserve">Sécurité de rupture des ressorts </t>
  </si>
  <si>
    <t>Emetteur</t>
  </si>
  <si>
    <t>Bloc moteur ou ses composants</t>
  </si>
  <si>
    <t>Piles</t>
  </si>
  <si>
    <t xml:space="preserve">Eclairage </t>
  </si>
  <si>
    <t xml:space="preserve">Joints d'étanchéité </t>
  </si>
  <si>
    <t>Informations à distance ou sur le site internet</t>
  </si>
  <si>
    <t>Le nombre maximal de points est 6. Note pour ce sous-critère = (nombre de points obtenus/6) × 10</t>
  </si>
  <si>
    <t>Lubrification des parties mobiles</t>
  </si>
  <si>
    <t>5.3</t>
  </si>
  <si>
    <t>La signalétique obligatoire pour l'affichage du score de réparabilité est la représentation graphique constituée de la mention « Score de réparabilité » et du pictogramme indiquant la note de l'indice ci-dessous.</t>
  </si>
  <si>
    <t>5.3 Possibilité de réaliser les opérations d'entretien</t>
  </si>
  <si>
    <t>Sur cet exemple, l’ensemble des actions réalisées (listées à gauche et à droite) se décompte en trois</t>
  </si>
  <si>
    <t>étapes. Ainsi seuls constituent une fin d’étape : la dépose d’une pièce, la dépose d’un sous-ensemble, un</t>
  </si>
  <si>
    <t>changement d’outil. A l’inverse, ne constituent pas une fin d’étape : la prise en main d’un outil, la dépose</t>
  </si>
  <si>
    <t>d’un outil, la dépose d’une fixation, et le déboitement partiel d’un tuyau ou d’un sous-ensemble.</t>
  </si>
  <si>
    <t>Pour des raisons de sécurité, l’action « mise en sécurité des parties internes actives de l’appareil »</t>
  </si>
  <si>
    <t>constitue une étape quel que soit le nombre de manipulations nécessaires, même si cela ne donne pas</t>
  </si>
  <si>
    <t>lieu à un changement d’outil ou à la dépose d’une pièce ou d’un composant. Cela comprend par exemple,</t>
  </si>
  <si>
    <t>« Débrancher l’équipement du secteur » ou « sécurisation hydraulique de l’équipement ».</t>
  </si>
  <si>
    <t>INFORMATIONS RELATIVES AU PRODUIT ET 
AU CALCUL DE SON INDICE</t>
  </si>
  <si>
    <t>DATE DU CALCUL</t>
  </si>
  <si>
    <t>A compléter</t>
  </si>
  <si>
    <r>
      <t>DEMANDEUR DE L'</t>
    </r>
    <r>
      <rPr>
        <sz val="11"/>
        <color theme="1"/>
        <rFont val="Calibri"/>
        <family val="2"/>
      </rPr>
      <t>É</t>
    </r>
    <r>
      <rPr>
        <sz val="11"/>
        <color theme="1"/>
        <rFont val="Calibri"/>
        <family val="2"/>
        <scheme val="minor"/>
      </rPr>
      <t>VALUATION</t>
    </r>
  </si>
  <si>
    <t>NOM</t>
  </si>
  <si>
    <t>PRÉNOM</t>
  </si>
  <si>
    <t>MAIL</t>
  </si>
  <si>
    <t>TÉLÉPHONE</t>
  </si>
  <si>
    <t>RESPONSABLE DE L'ÉVALUATION</t>
  </si>
  <si>
    <t>PRODUIT ÉVALUÉ</t>
  </si>
  <si>
    <t>Nom ou marque commerciale du fournisseur</t>
  </si>
  <si>
    <t>Adresse du fournisseur</t>
  </si>
  <si>
    <t>Référence du modèle donnée par le fournisseur</t>
  </si>
  <si>
    <t xml:space="preserve">PRECISIONS : </t>
  </si>
  <si>
    <r>
      <t xml:space="preserve">- </t>
    </r>
    <r>
      <rPr>
        <b/>
        <sz val="10"/>
        <color theme="1"/>
        <rFont val="Calibri"/>
        <family val="2"/>
        <scheme val="minor"/>
      </rPr>
      <t xml:space="preserve">Documents / Informations </t>
    </r>
    <r>
      <rPr>
        <sz val="10"/>
        <color theme="1"/>
        <rFont val="Calibri"/>
        <family val="2"/>
        <scheme val="minor"/>
      </rPr>
      <t>: Les informations peuvent librement être réparties à l’initiative du producteur dans des documents divers physiques ou dématérialisés. Les points de la notation sont attribués si l’information visée est disponible dans un quelconque document.</t>
    </r>
  </si>
  <si>
    <r>
      <t xml:space="preserve">- </t>
    </r>
    <r>
      <rPr>
        <b/>
        <sz val="10"/>
        <color theme="1"/>
        <rFont val="Calibri"/>
        <family val="2"/>
        <scheme val="minor"/>
      </rPr>
      <t>Langue des documents</t>
    </r>
    <r>
      <rPr>
        <sz val="10"/>
        <color theme="1"/>
        <rFont val="Calibri"/>
        <family val="2"/>
        <scheme val="minor"/>
      </rPr>
      <t xml:space="preserve"> : Conformément à la Loi du 4 août 1994 relative à l’emploi de la langue française, les informations destinées aux consommateurs doivent être libellées en français ; l’anglais est toléré pour les aspects très techniques destinés aux réparateurs professionnels (exemple : les bulletins techniques).</t>
    </r>
  </si>
  <si>
    <r>
      <t xml:space="preserve">- </t>
    </r>
    <r>
      <rPr>
        <b/>
        <sz val="10"/>
        <color theme="1"/>
        <rFont val="Calibri"/>
        <family val="2"/>
        <scheme val="minor"/>
      </rPr>
      <t>Bulletins techniques</t>
    </r>
    <r>
      <rPr>
        <sz val="10"/>
        <color theme="1"/>
        <rFont val="Calibri"/>
        <family val="2"/>
        <scheme val="minor"/>
      </rPr>
      <t xml:space="preserve"> : Ce libellé recouvre des annonces faites par le producteur à destination des réparateurs professionnels, les informant par exemple de bugs récemment découverts, des corrections à y apporter, de la rupture d’approvisionnement de pièces qui ont été remplacées par d’autres. Les points sont attribués si l’édition d’un bulletin technique est prévue au fil de l’eau (lorsque c’est nécessaire). </t>
    </r>
  </si>
  <si>
    <r>
      <t xml:space="preserve">- </t>
    </r>
    <r>
      <rPr>
        <b/>
        <sz val="10"/>
        <color theme="1"/>
        <rFont val="Calibri"/>
        <family val="2"/>
        <scheme val="minor"/>
      </rPr>
      <t>Informations sur l'accès aux réparateurs professionnels</t>
    </r>
    <r>
      <rPr>
        <sz val="10"/>
        <color theme="1"/>
        <rFont val="Calibri"/>
        <family val="2"/>
        <scheme val="minor"/>
      </rPr>
      <t xml:space="preserve"> : Le producteur ou l’importateur est libre d’indiquer aux consommateurs les réparateurs professionnels de son choix </t>
    </r>
  </si>
  <si>
    <r>
      <t xml:space="preserve">- </t>
    </r>
    <r>
      <rPr>
        <b/>
        <sz val="10"/>
        <color theme="1"/>
        <rFont val="Calibri"/>
        <family val="2"/>
        <scheme val="minor"/>
      </rPr>
      <t>Instructions pour l'auto-réparation</t>
    </r>
    <r>
      <rPr>
        <sz val="10"/>
        <color theme="1"/>
        <rFont val="Calibri"/>
        <family val="2"/>
        <scheme val="minor"/>
      </rPr>
      <t xml:space="preserve"> : Les points correspondant aux années de disponibilité sont accordés seulement si une ou plusieurs opérations sont proposées aux consommateurs pour l’autoréparation, avec les consignes de sécurité adéquates, dans une rubrique spécifique sous le titre « autoréparation », par exemple au sein du 'manuel technique ou de la notice de conseils d’utilisation et d’entretien. L’article L 441-5 du code de la consommation précise la responsabilité du producteur concernant l’autoréparation.</t>
    </r>
  </si>
  <si>
    <r>
      <t>CRIT</t>
    </r>
    <r>
      <rPr>
        <b/>
        <sz val="14"/>
        <color theme="1"/>
        <rFont val="Calibri"/>
        <family val="2"/>
      </rPr>
      <t>È</t>
    </r>
    <r>
      <rPr>
        <b/>
        <sz val="14"/>
        <color theme="1"/>
        <rFont val="Calibri"/>
        <family val="2"/>
        <scheme val="minor"/>
      </rPr>
      <t>RE 4 : PRIX DES PI</t>
    </r>
    <r>
      <rPr>
        <b/>
        <sz val="14"/>
        <color theme="1"/>
        <rFont val="Calibri"/>
        <family val="2"/>
      </rPr>
      <t>È</t>
    </r>
    <r>
      <rPr>
        <b/>
        <sz val="14"/>
        <color theme="1"/>
        <rFont val="Calibri"/>
        <family val="2"/>
        <scheme val="minor"/>
      </rPr>
      <t>CES D</t>
    </r>
    <r>
      <rPr>
        <b/>
        <sz val="14"/>
        <color theme="1"/>
        <rFont val="Calibri"/>
        <family val="2"/>
      </rPr>
      <t>É</t>
    </r>
    <r>
      <rPr>
        <b/>
        <sz val="14"/>
        <color theme="1"/>
        <rFont val="Calibri"/>
        <family val="2"/>
        <scheme val="minor"/>
      </rPr>
      <t>TACH</t>
    </r>
    <r>
      <rPr>
        <b/>
        <sz val="14"/>
        <color theme="1"/>
        <rFont val="Calibri"/>
        <family val="2"/>
      </rPr>
      <t>É</t>
    </r>
    <r>
      <rPr>
        <b/>
        <sz val="14"/>
        <color theme="1"/>
        <rFont val="Calibri"/>
        <family val="2"/>
        <scheme val="minor"/>
      </rPr>
      <t>ES</t>
    </r>
  </si>
  <si>
    <t>PRECISIONS :</t>
  </si>
  <si>
    <r>
      <rPr>
        <b/>
        <u/>
        <sz val="9"/>
        <color theme="1"/>
        <rFont val="Calibri"/>
        <family val="2"/>
        <scheme val="minor"/>
      </rPr>
      <t>Rappel des dispositions réglementaires</t>
    </r>
    <r>
      <rPr>
        <sz val="9"/>
        <color theme="1"/>
        <rFont val="Calibri"/>
        <family val="2"/>
        <scheme val="minor"/>
      </rPr>
      <t xml:space="preserve">
«</t>
    </r>
    <r>
      <rPr>
        <i/>
        <sz val="9"/>
        <color theme="1"/>
        <rFont val="Calibri"/>
        <family val="2"/>
        <scheme val="minor"/>
      </rPr>
      <t xml:space="preserve"> Sous-critère 4.1. Rapport entre le prix de vente des pièces par le constructeur ou l’importateur et le prix de vente des équipements par le constructeur ou l’importateur.
Le critère est établi en faisant le rapport entre :
[le prix hors taxe de la pièce la plus chère de la liste 2 + (moyenne des prix hors taxe des autres pièces de la liste 2)]/2
et le prix hors taxe du modèle de l’équipement concerné,
où chaque prix s’entend comme le prix hors taxes du barème tarifaire en vigueur au moment du calcul de l’indice et figurant dans les conditions générales de vente du fabricant ou de l’importateur, ou à défaut dans tout document contractuel pertinent.
Dans le cas où un fabricant ou un importateur dispose, pour les pièces ou les équipements considérés, de plusieurs barèmes tarifaires selon les différentes catégories de clients distributeurs ou vendeurs, les prix retenus pour le calcul de l’indice sont ceux du barème ayant représenté la part la plus élevée du chiffre d’affaires du fabricant ou de l’importateur pour le type de pièces ou le type d’équipement concernés, au cours du dernier exercice clos.
Dans le cas où certaines de ces pièces sont indissociables ou bien dans le cas où la pièce visée est intégrée à un module, qui est seul disponible, le prix à prendre en compte est le prix cumulé des pièces ou le prix du module. </t>
    </r>
    <r>
      <rPr>
        <sz val="9"/>
        <color theme="1"/>
        <rFont val="Calibri"/>
        <family val="2"/>
        <scheme val="minor"/>
      </rPr>
      <t>»</t>
    </r>
  </si>
  <si>
    <r>
      <rPr>
        <b/>
        <sz val="10"/>
        <color theme="1"/>
        <rFont val="Calibri"/>
        <family val="2"/>
        <scheme val="minor"/>
      </rPr>
      <t xml:space="preserve">Déduction des frais de livraison : </t>
    </r>
    <r>
      <rPr>
        <sz val="10"/>
        <color theme="1"/>
        <rFont val="Calibri"/>
        <family val="2"/>
        <scheme val="minor"/>
      </rPr>
      <t xml:space="preserve">Le principe retenu est de procéder à un calcul hors frais de transport ou de livraison. Si ces derniers sont inclus dans les tarifs des conditions générales de vente, il appartient au producteur ou importateur de les déduire pour procéder au calcul du ratio. En particulier pour le prix des pièces détachées, deux modalités sont possibles pour déduire les frais de transport ou de livraison : unitairement pour chacune des pièces de la liste 2 ou forfaitairement (en valeur absolue ou en pourcentage). Il en va de même pour le prix de l’équipement neuf.   </t>
    </r>
  </si>
  <si>
    <r>
      <rPr>
        <b/>
        <sz val="10"/>
        <color theme="1"/>
        <rFont val="Calibri"/>
        <family val="2"/>
        <scheme val="minor"/>
      </rPr>
      <t xml:space="preserve">Pièce(s) détachée(s) faisant partie d’un lot : </t>
    </r>
    <r>
      <rPr>
        <sz val="10"/>
        <color theme="1"/>
        <rFont val="Calibri"/>
        <family val="2"/>
        <scheme val="minor"/>
      </rPr>
      <t xml:space="preserve">Dans le cas où l’une ou plusieurs des pièces de la liste 2 font partie d’un lot proposé à la vente ou de tout autre sous-ensemble de pièces indissociables, le prix de la pièce concernée est le prix de ce sous ensemble. </t>
    </r>
  </si>
  <si>
    <r>
      <rPr>
        <b/>
        <sz val="10"/>
        <color theme="1"/>
        <rFont val="Calibri"/>
        <family val="2"/>
        <scheme val="minor"/>
      </rPr>
      <t>Pièce non disponible :</t>
    </r>
    <r>
      <rPr>
        <sz val="10"/>
        <color theme="1"/>
        <rFont val="Calibri"/>
        <family val="2"/>
        <scheme val="minor"/>
      </rPr>
      <t xml:space="preserve"> Dans le cas où, au moment du calcul de l’indice, une pièce de la liste 2 n’est pas disponible (c’est-à-dire auprès d'aucune catégorie d'acteur), le nombre de points attribués pour le critère 4 relatif aux prix des pièces détachées est 0.  </t>
    </r>
  </si>
  <si>
    <r>
      <rPr>
        <b/>
        <sz val="10"/>
        <color theme="1"/>
        <rFont val="Calibri"/>
        <family val="2"/>
        <scheme val="minor"/>
      </rPr>
      <t xml:space="preserve">Pièces non gérées par le producteur ou l’importateur : </t>
    </r>
    <r>
      <rPr>
        <sz val="10"/>
        <color theme="1"/>
        <rFont val="Calibri"/>
        <family val="2"/>
        <scheme val="minor"/>
      </rPr>
      <t>Dans le cas où des pièces de la liste 2 ne sont pas gérées par le producteur ou l’importateur, le prix des pièces à considérer est alors celui des conditions générales de vente du fournisseur au moment du calcul de l'indice.</t>
    </r>
  </si>
  <si>
    <r>
      <rPr>
        <b/>
        <sz val="10"/>
        <color theme="1"/>
        <rFont val="Calibri"/>
        <family val="2"/>
        <scheme val="minor"/>
      </rPr>
      <t xml:space="preserve">Options de produits portant la même référence : </t>
    </r>
    <r>
      <rPr>
        <sz val="10"/>
        <color theme="1"/>
        <rFont val="Calibri"/>
        <family val="2"/>
        <scheme val="minor"/>
      </rPr>
      <t xml:space="preserve">Dans le cas où les options sont proposées pour la même référence, et qu’elles n’ont pas d’influence sur les caractéristiques techniques aux fins du calcul de l’indice, alors le calcul du ratio prix à réaliser à partir du prix des pièces détachées et du prix de la version la plus courante du produit concerné. </t>
    </r>
  </si>
  <si>
    <r>
      <rPr>
        <b/>
        <sz val="10"/>
        <color theme="1"/>
        <rFont val="Calibri"/>
        <family val="2"/>
        <scheme val="minor"/>
      </rPr>
      <t xml:space="preserve">Absence d’une pièce : </t>
    </r>
    <r>
      <rPr>
        <sz val="10"/>
        <color theme="1"/>
        <rFont val="Calibri"/>
        <family val="2"/>
        <scheme val="minor"/>
      </rPr>
      <t xml:space="preserve">Si l’équipement ne comporte pas une pièce listée dans la liste 1 ou 2 de la catégorie concernée alors le prix de la pièce absente n’apparait pas dans le calcul du ratio. </t>
    </r>
  </si>
  <si>
    <t>Critère PRIX</t>
  </si>
  <si>
    <t>Notation</t>
  </si>
  <si>
    <t>Valeur                   (en euros)</t>
  </si>
  <si>
    <t>Score                                     (en %)</t>
  </si>
  <si>
    <t>POINTS                                                 (/100)</t>
  </si>
  <si>
    <t>NOTE
(/10)</t>
  </si>
  <si>
    <t>Prix hors taxe de la pièce la plus chère (liste 2)</t>
  </si>
  <si>
    <t>Moyenne hors taxe des prix des autres pièces (liste 2)</t>
  </si>
  <si>
    <t>Prix hors taxe du modèle de l'équipement concerné</t>
  </si>
  <si>
    <t>Le nombre de points obtenu pour ce critère est déterminé de la façon suivante :</t>
  </si>
  <si>
    <t>- si le résultat du rapport est supérieur à 0,3 alors le nombre de points est 0 ;</t>
  </si>
  <si>
    <t>- si le résultat du rapport est inférieur à 0,1 alors le nombre de points est 100 ;</t>
  </si>
  <si>
    <t>- si le résultat du rapport est compris entre 0,1 et 0,3 alors le nombre de points est déterminé selon le tableau de correspondance</t>
  </si>
  <si>
    <t>suivant :</t>
  </si>
  <si>
    <t>DATA</t>
  </si>
  <si>
    <t>y</t>
  </si>
  <si>
    <t>x</t>
  </si>
  <si>
    <t>a</t>
  </si>
  <si>
    <t>b</t>
  </si>
  <si>
    <t>y '</t>
  </si>
  <si>
    <t xml:space="preserve">x ' </t>
  </si>
  <si>
    <r>
      <rPr>
        <b/>
        <u/>
        <sz val="11"/>
        <color theme="1"/>
        <rFont val="Calibri"/>
        <family val="2"/>
        <scheme val="minor"/>
      </rPr>
      <t>PR</t>
    </r>
    <r>
      <rPr>
        <b/>
        <u/>
        <sz val="11"/>
        <color theme="1"/>
        <rFont val="Calibri"/>
        <family val="2"/>
      </rPr>
      <t>É</t>
    </r>
    <r>
      <rPr>
        <b/>
        <u/>
        <sz val="11"/>
        <color theme="1"/>
        <rFont val="Calibri"/>
        <family val="2"/>
        <scheme val="minor"/>
      </rPr>
      <t>CISIONS</t>
    </r>
    <r>
      <rPr>
        <b/>
        <sz val="11"/>
        <color theme="1"/>
        <rFont val="Calibri"/>
        <family val="2"/>
        <scheme val="minor"/>
      </rPr>
      <t xml:space="preserve"> : </t>
    </r>
  </si>
  <si>
    <t>- Une assistance à distance comprend tout système ayant pour but de faciliter la recherche d'informations en cas de panne, de renseignements pour identifier l’origine d’une panne ou d'aide à distance pour effectuer la réparation. En cas d'aide à la réparation à distance, le dispositif doit être capable de fournir un accompagnement technique et précis à l'utilisateur.</t>
  </si>
  <si>
    <t>- Les dispositifs d'aide à distance doivent être intégralement gratuits (y compris les appels téléphoniques dans le cas d'une hotline).</t>
  </si>
  <si>
    <t>Mise à jour système moteur : possibilité de mettre à jour le software du moteur pour corriger les dysfonctionnements et/ou apporter une compatibilité avec un protocole de communication.</t>
  </si>
  <si>
    <t>Fixation</t>
  </si>
  <si>
    <t xml:space="preserve">Dispositif matériel qui raccorde ou fixe mécaniquement deux ou plusieurs objets, parties ou pièces détachées. </t>
  </si>
  <si>
    <t xml:space="preserve">Une fixation est généralement non permanente, c'est à dire, qu'elle peut être enlevée ou démontée facilement sans endommager </t>
  </si>
  <si>
    <t>les objets, parties ou pièces détachées raccordée(s) ou fixée(s) ensemble (exemple : vis ou clips). Un collage ou une soudure sont a contrario des fixations permanentes.</t>
  </si>
  <si>
    <t>"Informations sur composants et diagnostic" : informations sur les composants et informations relatives aux arbres de diagnostic pour identifier les pannes</t>
  </si>
  <si>
    <t>"Instructions logicielles (y compris réinitialisation)" : informations sur la programmation et le règlage des produits</t>
  </si>
  <si>
    <t>Déterminé par le nombre d'étapes de démontage permettant, pour chaque pièce de la liste 2, d'accéder unitairement à cette pièce et de la désolidariser de l'équipement</t>
  </si>
  <si>
    <t>Déterminé par le type d'outils nécessaires au démontage de chaque pièce de la liste 2, selon la typologie distinguant les outils « communs », « spécifiques » ou « propriétaires" (voir onglet dédié)</t>
  </si>
  <si>
    <t>(prix hors taxe de la pièce la plus chère de la liste 2 + moyenne des prix hors taxe des autres pièces de la liste 2)/2</t>
  </si>
  <si>
    <t>Une assistance à distance comprend tout système ayant pour but de faciliter la recherche d'informations en</t>
  </si>
  <si>
    <t>cas de panne, de renseignements pour identifier l’origine d’une panne ou d'aide à distance pour effectuer la</t>
  </si>
  <si>
    <t>réparation. En cas d'aide à la réparation à distance, le dispositif doit être capable de fournir un</t>
  </si>
  <si>
    <t>accompagnement technique et précis à l'utilisateur.</t>
  </si>
  <si>
    <t>Les dispositifs d'assistance à distance comprennent les informations à distance (site internet, FAQ, etc.),</t>
  </si>
  <si>
    <t>l'aide au diagnostic à distance (ligne d'appel téléphonique, tchat, application incluse dans l'équipement,</t>
  </si>
  <si>
    <t>arbre de décision interactif etc.) et l'aide à la réparation à distance (ligne d'appel téléphonique, appel par</t>
  </si>
  <si>
    <t>visio, prise en main de l'appareil à distance etc.)</t>
  </si>
  <si>
    <t>Les dispositifs d'aide à distance doivent être intégralement gratuits (y compris les appels téléphoniques</t>
  </si>
  <si>
    <t>dans le cas d'une hotline).</t>
  </si>
  <si>
    <t>Pour l'aide à la réparation à distance (3éme ligne) : il s'agit de la possibilité de réaliser la programmation via une box à distance</t>
  </si>
  <si>
    <t xml:space="preserve">Sous-critère 5.2. - Réglages divers </t>
  </si>
  <si>
    <t>ANNEXE 1 : TERMINOLOGIE UTILISÉE DANS LE CADRE DU CALCUL DE L'INDICE DE RÉPARABILITÉ</t>
  </si>
  <si>
    <t xml:space="preserve">   Réparateur agréé</t>
  </si>
  <si>
    <t xml:space="preserve">Le réparateur agréé est souvent désigné sous le terme de stations techniques ou de centres de services agréés. Il s’agit d’un réparateur professionnel pour lequel un ou plusieurs contrats définissent précisément la relation entre le réparateur agréé et le ou les producteurs. </t>
  </si>
  <si>
    <t xml:space="preserve">   Réparateur indépendant</t>
  </si>
  <si>
    <t>Les réparateurs indépendants sont les réparateurs au sens « d’artisans réparateurs professionnels » désignant les entreprises de la réparation inscrites au répertoire des métiers avec un code APE ou NAFA. Il s’agit de réparateur professionnel n’entrant pas dans la catégorie des réparateurs agréés. Par exemple, 95.11 Z-Z : Réparation d'ordinateurs et d'équipements périphériques; 95.21 Z-Z : Réparation de télévisions, récepteurs radio, Magnétoscopes, lecteurs de CD et DVD, caméscopes destinés à un usage domestique; 95. 22 Z-Z : Réparation d'appareils électroménagers et d'équipements pour la maison et le jardin.</t>
  </si>
  <si>
    <t xml:space="preserve">   Réparateur professionnel </t>
  </si>
  <si>
    <t xml:space="preserve">Réparateur agréé ou réparateur indépendant.  </t>
  </si>
  <si>
    <t xml:space="preserve">   Distributeur en pièces détachées</t>
  </si>
  <si>
    <t>Toute personne physique ou morale faisant partie de la chaîne d'approvisionnement, autre que le producteur ou l'importateur, qui propose à la vente une pièce détachée. Ils sont communément appelés « grossistes en pièces détachés ».</t>
  </si>
  <si>
    <t>D'après la Norme NF EN 45554 "Méthodes générales pour l'évaluation de la capacité de réparation, réutilisation et amélioration des produits liés à l'énergie", 2020.</t>
  </si>
  <si>
    <t xml:space="preserve">   Démontage</t>
  </si>
  <si>
    <t>Processus par lequel un produit, une pièce détachée ou une fixation est démonté(e) de manière à pouvoir ensuite être remonté(e) et rendu(e) opérationnel(le).</t>
  </si>
  <si>
    <t xml:space="preserve">   Remontage</t>
  </si>
  <si>
    <t>Processus par lequel un produit, une pièce détachée ou une fixation est remonté(e) de manière ensuite à remplir son rôle fonctionnel(le) et être rendu(e) opérationnel(le).</t>
  </si>
  <si>
    <t xml:space="preserve">   Réutilisation / Réutilisable</t>
  </si>
  <si>
    <t>Processus par lequel un produit, une pièce détachée ou une fixation, ayant atteint la fin de sa première utilisation, est utilisé(e) dans le même but pour lequel il ou elle a été conçu(e). Une réutilisation après une deuxième ou plusieurs utilisation(s) est également considérée comme une réutilisation.</t>
  </si>
  <si>
    <t xml:space="preserve"> Retour règlage usine</t>
  </si>
  <si>
    <t>Fonctionnalité ou réglage spécifique à activer par le client, si le produit le permet, afin de rétablir la valeur par défaut d’une fonctionnalité spécifique de l’appareil telle qu'elle a été définie en usine et qui est disponible lorsque le client utilise le produit pour la première fois.</t>
  </si>
  <si>
    <t>Inspiré du Règlement (UE) 2019/2021 de la Commission Européenne du 1er octobre 2019 fixant des exigences d’écoconception pour les dispositifs d’affichage électroniques conformément à la Directive 2009/125/CE du Parlement européen et du Conseil, modifiant le règlement (CE) No 1275/2008 de la Commission et abrogeant le règlement (CE) No 642/2009 de la Commission (Texte relatif aux EEE).</t>
  </si>
  <si>
    <t xml:space="preserve">   Mise à jour / Mise à niveau</t>
  </si>
  <si>
    <t>Processus d'amélioration de la fonctionnalité, des performances, de la capacité ou de l'esthétique d'un produit. Ce processus peut impliquer des modifications du logiciel, du micrologiciel et / ou d'un composant matériel du produit.</t>
  </si>
  <si>
    <t xml:space="preserve">   Mise à jour corrective</t>
  </si>
  <si>
    <t>Inspiré de la Norme AFNOR NF EN 13306 X 60-319 de juin 2011 "Ensemble de toutes les actions techniques, administratives et de management durant le cycle de vie d'un bien, destinées à le maintenir ou à le rétablir dans un état dans lequel il peut accomplir la fonction requise"</t>
  </si>
  <si>
    <t>Mise à jour exécutée après détection d'une panne et destinée à remettre un bien ou un logiciel dans un état dans lequel il peut accomplir une fonction requise. Ce type de mise à jour corrige les défauts de fonctionnement ou de non-conformité du matériel ou d’un logiciel mais n’ajoute pas de nouvelles fonctionnalités.</t>
  </si>
  <si>
    <t xml:space="preserve">   Mise à jour évolutive</t>
  </si>
  <si>
    <t>Mise à jour consistant à modifier progressivement l’application logicielle en l’enrichissant de nouvelles fonctionnalités ou de modules supplémentaires, ou en remplaçant une fonction existante par une autre, voire en proposant une approche différente.</t>
  </si>
  <si>
    <t xml:space="preserve">   Fixation</t>
  </si>
  <si>
    <t xml:space="preserve">Dispositif matériel qui raccorde ou fixe mécaniquement ou magnétiquement deux ou plusieurs objets, parties ou pièces détachées. Une fixation est généralement non permanente, c'est à dire, qu'elle peut être enlevée ou démontée facilement sans endommager les objets, parties ou pièces détachées raccordée(s) ou fixée(s) ensemble (exemple : vis ou clips). Les soudures et certains collages sont à contrario des fixations permanentes. Les adhésifs sont considérés comme des fixations non réutilisable sauf si de nouveaux sont fournis avec la pièce détachée. </t>
  </si>
  <si>
    <t xml:space="preserve">  Fixation réutilisable </t>
  </si>
  <si>
    <t xml:space="preserve">Voir la définition de « réutilisable »  </t>
  </si>
  <si>
    <t xml:space="preserve">  Fixation amovible </t>
  </si>
  <si>
    <t>Un système de fixations d'origine pouvant être complètement retiré (sans causé de dommages ni laisser de résidus).</t>
  </si>
  <si>
    <t xml:space="preserve">  Outil propriétaire</t>
  </si>
  <si>
    <t>Outil non disponible dans le commerce et appartenant exclusivement à une partie ou une entreprise, et en vertu duquel, son utilisation par une autre partie (un utilisateur final ou un client) implique des droits d'auteurs, une licence et/ou un coût.</t>
  </si>
  <si>
    <t xml:space="preserve">  Outil spécifique</t>
  </si>
  <si>
    <t xml:space="preserve">Outil qui ne figure pas dans la liste des outils communs sans être un outil propriétaire. </t>
  </si>
  <si>
    <t xml:space="preserve">  Pièce / Pièces détachée</t>
  </si>
  <si>
    <t xml:space="preserve">Elément unitaire rentrant dans la composition de l’équipement. </t>
  </si>
  <si>
    <t xml:space="preserve">Illustration </t>
  </si>
  <si>
    <t>Choix à sélectionner</t>
  </si>
  <si>
    <t>Détection des pannes électriques et actions requises (approche grand public)</t>
  </si>
  <si>
    <t>Câbles</t>
  </si>
  <si>
    <t xml:space="preserve">Câbles  </t>
  </si>
  <si>
    <t xml:space="preserve">5.2 Réglages divers </t>
  </si>
  <si>
    <t xml:space="preserve">NA </t>
  </si>
  <si>
    <t>Remise à zéro/retour réglage Usine moteur</t>
  </si>
  <si>
    <t>Changement des fins de course</t>
  </si>
  <si>
    <t>Contrôle visuel du fonctionnement &amp; usure</t>
  </si>
  <si>
    <t>Le nombre maximal de points est 284. Note pour ce sous-critère = (nombre de points obtenus/284) × 10.</t>
  </si>
  <si>
    <t>Le nombre maximal de points est 210. Note pour ce sous-critère = (nombre de points obtenus/210) × 10.</t>
  </si>
  <si>
    <t>Le nombre maximal de points est 45. Note pour ce sous-critère = (nombre de points obtenus/45) × 10</t>
  </si>
  <si>
    <t>Hotline</t>
  </si>
  <si>
    <t>Le nombre maximal de points est 7. Note pour ce sous-critère = (nombre de points obtenus/7) × 10</t>
  </si>
  <si>
    <t>Le nombre maximal de points est 18. Note pour ce sous-critère = (nombre de points obtenus/18) × 10</t>
  </si>
  <si>
    <t>- Hotline, les points pour cette ligne sont attribués en cas d’assistance téléphonique par un expert de la marque. La hotline peut être disponible soit pour l'assistance, soit pour le diagnostic, soit pour l'aide à la réparation à distance. Elle peut être téléphonique ou en visioconférence.</t>
  </si>
  <si>
    <t xml:space="preserve">La recharge de la batterie moteur fait référence à la possiblité de recharger la batterie soit par l'utilisateur final soit auprès des réparateurs ou du fabricant. Si la recharge de batterie nécessite le démontage du moteur, il n'est pas possible d'attribuer les points pour la colonne C "Consommateurs" </t>
  </si>
  <si>
    <t>- Les dispositifs d'assistance à distance comprennent : les informations à distance (site internet, FAQ, etc.), l'aide au diagnostic à distance (tchat, application incluse dans l'équipement, arbre de décision interactif, etc.) et l'aide à la réparation à distance (prise en main de l'appareil à distance, etc.)</t>
  </si>
  <si>
    <t xml:space="preserve">Porte de garage sectionnelle motorisée avec portillon </t>
  </si>
  <si>
    <t>Portillon</t>
  </si>
  <si>
    <t>Le nombre maximal de points est 378. Note pour ce sous-critère = (nombre de points obtenus/378) × 10.</t>
  </si>
  <si>
    <t>Le nombre maximal de points est 81. Note pour ce sous-critère = (nombre de points obtenus/81) × 10.</t>
  </si>
  <si>
    <t>Le nombre maximal de points est 28. Note pour ce sous-critère = (nombre de points obtenus/28) × 10.</t>
  </si>
  <si>
    <t>Porte de garage sectionnelle motorisée avec portillon</t>
  </si>
  <si>
    <t>Sous-critère 5.3 - Possibilité de réaliser les opérations d'entretien</t>
  </si>
  <si>
    <t xml:space="preserve">Le contrôle visuel du fonctionnement et de l’usure inclut les éléments suivants : contrôle des câbles, contrôle du serrage des vis, contrôle de l’équilibrage de la porte, sécurité du moteur. </t>
  </si>
  <si>
    <t>Pour que les points soient attribués, il doit être possible pour les réparateurs et les consommateurs de réaliser ces opérations sans démonter l’équipement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</si>
</sst>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General;0.0"/>
    <numFmt numFmtId="165" formatCode="0.0"/>
  </numFmts>
  <fonts count="38" x14ac:knownFonts="1">
    <font>
      <sz val="11"/>
      <color theme="1"/>
      <name val="Calibri"/>
      <family val="2"/>
      <scheme val="minor"/>
    </font>
    <font>
      <b/>
      <sz val="11"/>
      <color theme="0"/>
      <name val="Calibri"/>
      <family val="2"/>
      <scheme val="minor"/>
    </font>
    <font>
      <b/>
      <sz val="9"/>
      <color rgb="FFFFFFFF"/>
      <name val="Arial"/>
      <family val="2"/>
    </font>
    <font>
      <b/>
      <sz val="9"/>
      <color rgb="FF000000"/>
      <name val="Arial"/>
      <family val="2"/>
    </font>
    <font>
      <b/>
      <sz val="9"/>
      <color theme="1"/>
      <name val="Arial"/>
      <family val="2"/>
    </font>
    <font>
      <sz val="9"/>
      <color rgb="FF000000"/>
      <name val="Arial"/>
      <family val="2"/>
    </font>
    <font>
      <b/>
      <sz val="11"/>
      <color theme="1"/>
      <name val="Calibri"/>
      <family val="2"/>
      <scheme val="minor"/>
    </font>
    <font>
      <b/>
      <sz val="10.5"/>
      <color rgb="FFFFFFFF"/>
      <name val="Arial"/>
      <family val="2"/>
    </font>
    <font>
      <b/>
      <sz val="10.5"/>
      <color rgb="FF000000"/>
      <name val="Arial"/>
      <family val="2"/>
    </font>
    <font>
      <sz val="11"/>
      <color theme="1"/>
      <name val="Arial"/>
      <family val="2"/>
    </font>
    <font>
      <sz val="11"/>
      <color rgb="FF000000"/>
      <name val="Arial"/>
      <family val="2"/>
    </font>
    <font>
      <b/>
      <sz val="11"/>
      <color rgb="FF000000"/>
      <name val="Arial"/>
      <family val="2"/>
    </font>
    <font>
      <b/>
      <sz val="10.5"/>
      <color theme="1"/>
      <name val="Arial"/>
      <family val="2"/>
    </font>
    <font>
      <sz val="11"/>
      <color rgb="FFFF0000"/>
      <name val="Calibri"/>
      <family val="2"/>
      <scheme val="minor"/>
    </font>
    <font>
      <sz val="11"/>
      <color theme="0"/>
      <name val="Calibri"/>
      <family val="2"/>
      <scheme val="minor"/>
    </font>
    <font>
      <b/>
      <sz val="14"/>
      <color theme="1"/>
      <name val="Calibri"/>
      <family val="2"/>
      <scheme val="minor"/>
    </font>
    <font>
      <b/>
      <i/>
      <sz val="11"/>
      <color theme="1"/>
      <name val="Calibri"/>
      <family val="2"/>
      <scheme val="minor"/>
    </font>
    <font>
      <sz val="11"/>
      <color theme="1"/>
      <name val="Calibri"/>
      <family val="2"/>
    </font>
    <font>
      <b/>
      <u/>
      <sz val="11"/>
      <color theme="1"/>
      <name val="Calibri"/>
      <family val="2"/>
      <scheme val="minor"/>
    </font>
    <font>
      <sz val="10"/>
      <color theme="1"/>
      <name val="Calibri"/>
      <family val="2"/>
      <scheme val="minor"/>
    </font>
    <font>
      <b/>
      <sz val="10"/>
      <color theme="1"/>
      <name val="Calibri"/>
      <family val="2"/>
      <scheme val="minor"/>
    </font>
    <font>
      <b/>
      <sz val="14"/>
      <color theme="1"/>
      <name val="Calibri"/>
      <family val="2"/>
    </font>
    <font>
      <sz val="9"/>
      <color theme="1"/>
      <name val="Calibri"/>
      <family val="2"/>
      <scheme val="minor"/>
    </font>
    <font>
      <b/>
      <u/>
      <sz val="9"/>
      <color theme="1"/>
      <name val="Calibri"/>
      <family val="2"/>
      <scheme val="minor"/>
    </font>
    <font>
      <i/>
      <sz val="9"/>
      <color theme="1"/>
      <name val="Calibri"/>
      <family val="2"/>
      <scheme val="minor"/>
    </font>
    <font>
      <sz val="11"/>
      <name val="Calibri"/>
      <family val="2"/>
      <scheme val="minor"/>
    </font>
    <font>
      <sz val="14"/>
      <color theme="1"/>
      <name val="Arial"/>
      <family val="2"/>
    </font>
    <font>
      <b/>
      <sz val="10"/>
      <color theme="1"/>
      <name val="Arial"/>
      <family val="2"/>
    </font>
    <font>
      <sz val="8"/>
      <color theme="1"/>
      <name val="Arial"/>
      <family val="2"/>
    </font>
    <font>
      <b/>
      <sz val="8"/>
      <color theme="1"/>
      <name val="Arial"/>
      <family val="2"/>
    </font>
    <font>
      <sz val="9"/>
      <color theme="1"/>
      <name val="Arial"/>
      <family val="2"/>
    </font>
    <font>
      <b/>
      <sz val="10"/>
      <name val="Arial"/>
      <family val="2"/>
    </font>
    <font>
      <b/>
      <sz val="9"/>
      <color indexed="81"/>
      <name val="Tahoma"/>
      <family val="2"/>
    </font>
    <font>
      <b/>
      <u/>
      <sz val="11"/>
      <color theme="1"/>
      <name val="Calibri"/>
      <family val="2"/>
    </font>
    <font>
      <b/>
      <sz val="12"/>
      <color theme="1"/>
      <name val="Calibri"/>
      <family val="2"/>
      <scheme val="minor"/>
    </font>
    <font>
      <b/>
      <sz val="11"/>
      <color theme="1"/>
      <name val="Arial"/>
      <family val="2"/>
    </font>
    <font>
      <b/>
      <sz val="11"/>
      <color rgb="FF000000"/>
      <name val="Calibri"/>
      <family val="2"/>
      <scheme val="minor"/>
    </font>
    <font>
      <sz val="11"/>
      <color rgb="FF000000"/>
      <name val="Calibri"/>
      <family val="2"/>
      <scheme val="minor"/>
    </font>
  </fonts>
  <fills count="14">
    <fill>
      <patternFill patternType="none"/>
    </fill>
    <fill>
      <patternFill patternType="gray125"/>
    </fill>
    <fill>
      <patternFill patternType="solid">
        <fgColor rgb="FF5C75A2"/>
        <bgColor indexed="64"/>
      </patternFill>
    </fill>
    <fill>
      <patternFill patternType="solid">
        <fgColor rgb="FFF5F5F5"/>
        <bgColor indexed="64"/>
      </patternFill>
    </fill>
    <fill>
      <patternFill patternType="solid">
        <fgColor rgb="FFEEEEEE"/>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rgb="FFD8F4EB"/>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bgColor indexed="64"/>
      </patternFill>
    </fill>
  </fills>
  <borders count="156">
    <border>
      <left/>
      <right/>
      <top/>
      <bottom/>
      <diagonal/>
    </border>
    <border>
      <left/>
      <right style="medium">
        <color rgb="FFD8D8D8"/>
      </right>
      <top/>
      <bottom/>
      <diagonal/>
    </border>
    <border>
      <left/>
      <right/>
      <top/>
      <bottom style="medium">
        <color rgb="FFD8D8D8"/>
      </bottom>
      <diagonal/>
    </border>
    <border>
      <left/>
      <right style="medium">
        <color rgb="FFD8D8D8"/>
      </right>
      <top/>
      <bottom style="medium">
        <color rgb="FFD8D8D8"/>
      </bottom>
      <diagonal/>
    </border>
    <border>
      <left style="thin">
        <color rgb="FF000000"/>
      </left>
      <right style="medium">
        <color rgb="FFD8D8D8"/>
      </right>
      <top style="thin">
        <color rgb="FF000000"/>
      </top>
      <bottom/>
      <diagonal/>
    </border>
    <border>
      <left/>
      <right/>
      <top style="thin">
        <color rgb="FF000000"/>
      </top>
      <bottom/>
      <diagonal/>
    </border>
    <border>
      <left/>
      <right style="medium">
        <color rgb="FFD8D8D8"/>
      </right>
      <top style="thin">
        <color rgb="FF000000"/>
      </top>
      <bottom/>
      <diagonal/>
    </border>
    <border>
      <left/>
      <right style="thin">
        <color rgb="FF000000"/>
      </right>
      <top style="thin">
        <color rgb="FF000000"/>
      </top>
      <bottom/>
      <diagonal/>
    </border>
    <border>
      <left style="thin">
        <color rgb="FF000000"/>
      </left>
      <right style="medium">
        <color rgb="FFD8D8D8"/>
      </right>
      <top/>
      <bottom/>
      <diagonal/>
    </border>
    <border>
      <left/>
      <right style="thin">
        <color rgb="FF000000"/>
      </right>
      <top/>
      <bottom/>
      <diagonal/>
    </border>
    <border>
      <left/>
      <right style="thin">
        <color rgb="FF000000"/>
      </right>
      <top/>
      <bottom style="medium">
        <color rgb="FFD8D8D8"/>
      </bottom>
      <diagonal/>
    </border>
    <border>
      <left style="thin">
        <color rgb="FF000000"/>
      </left>
      <right style="medium">
        <color rgb="FFD8D8D8"/>
      </right>
      <top/>
      <bottom style="medium">
        <color rgb="FFD8D8D8"/>
      </bottom>
      <diagonal/>
    </border>
    <border>
      <left style="thin">
        <color rgb="FF000000"/>
      </left>
      <right/>
      <top/>
      <bottom style="medium">
        <color rgb="FFD8D8D8"/>
      </bottom>
      <diagonal/>
    </border>
    <border>
      <left/>
      <right style="thin">
        <color rgb="FF000000"/>
      </right>
      <top/>
      <bottom style="thin">
        <color rgb="FF000000"/>
      </bottom>
      <diagonal/>
    </border>
    <border>
      <left style="medium">
        <color rgb="FFD8D8D8"/>
      </left>
      <right/>
      <top style="thin">
        <color rgb="FF000000"/>
      </top>
      <bottom/>
      <diagonal/>
    </border>
    <border>
      <left style="medium">
        <color rgb="FFD8D8D8"/>
      </left>
      <right/>
      <top/>
      <bottom/>
      <diagonal/>
    </border>
    <border>
      <left style="medium">
        <color rgb="FFD8D8D8"/>
      </left>
      <right/>
      <top/>
      <bottom style="medium">
        <color rgb="FFD8D8D8"/>
      </bottom>
      <diagonal/>
    </border>
    <border>
      <left style="medium">
        <color rgb="FFD8D8D8"/>
      </left>
      <right/>
      <top style="medium">
        <color rgb="FFD8D8D8"/>
      </top>
      <bottom/>
      <diagonal/>
    </border>
    <border>
      <left/>
      <right/>
      <top style="medium">
        <color rgb="FFD8D8D8"/>
      </top>
      <bottom/>
      <diagonal/>
    </border>
    <border>
      <left/>
      <right style="medium">
        <color rgb="FFD8D8D8"/>
      </right>
      <top style="medium">
        <color rgb="FFD8D8D8"/>
      </top>
      <bottom/>
      <diagonal/>
    </border>
    <border>
      <left style="thin">
        <color rgb="FF000000"/>
      </left>
      <right/>
      <top style="medium">
        <color rgb="FFD8D8D8"/>
      </top>
      <bottom/>
      <diagonal/>
    </border>
    <border>
      <left style="thin">
        <color rgb="FF000000"/>
      </left>
      <right style="medium">
        <color rgb="FFD8D8D8"/>
      </right>
      <top/>
      <bottom style="thin">
        <color rgb="FF000000"/>
      </bottom>
      <diagonal/>
    </border>
    <border>
      <left style="thin">
        <color rgb="FF000000"/>
      </left>
      <right style="medium">
        <color rgb="FFD8D8D8"/>
      </right>
      <top style="medium">
        <color rgb="FFD8D8D8"/>
      </top>
      <bottom/>
      <diagonal/>
    </border>
    <border>
      <left style="medium">
        <color rgb="FFD8D8D8"/>
      </left>
      <right style="medium">
        <color rgb="FFD8D8D8"/>
      </right>
      <top style="thin">
        <color rgb="FF000000"/>
      </top>
      <bottom/>
      <diagonal/>
    </border>
    <border>
      <left style="medium">
        <color rgb="FFD8D8D8"/>
      </left>
      <right style="medium">
        <color rgb="FFD8D8D8"/>
      </right>
      <top/>
      <bottom/>
      <diagonal/>
    </border>
    <border>
      <left style="medium">
        <color rgb="FFD8D8D8"/>
      </left>
      <right style="medium">
        <color rgb="FFD8D8D8"/>
      </right>
      <top/>
      <bottom style="medium">
        <color rgb="FFD8D8D8"/>
      </bottom>
      <diagonal/>
    </border>
    <border>
      <left style="medium">
        <color rgb="FFD8D8D8"/>
      </left>
      <right style="thin">
        <color rgb="FF000000"/>
      </right>
      <top style="thin">
        <color rgb="FF000000"/>
      </top>
      <bottom/>
      <diagonal/>
    </border>
    <border>
      <left style="medium">
        <color rgb="FFD8D8D8"/>
      </left>
      <right style="thin">
        <color rgb="FF000000"/>
      </right>
      <top/>
      <bottom/>
      <diagonal/>
    </border>
    <border>
      <left style="medium">
        <color rgb="FFD8D8D8"/>
      </left>
      <right style="thin">
        <color rgb="FF000000"/>
      </right>
      <top/>
      <bottom style="medium">
        <color rgb="FFD8D8D8"/>
      </bottom>
      <diagonal/>
    </border>
    <border>
      <left/>
      <right/>
      <top style="thin">
        <color rgb="FF000000"/>
      </top>
      <bottom style="medium">
        <color rgb="FFD8D8D8"/>
      </bottom>
      <diagonal/>
    </border>
    <border>
      <left/>
      <right style="medium">
        <color rgb="FFD8D8D8"/>
      </right>
      <top style="thin">
        <color rgb="FF000000"/>
      </top>
      <bottom style="medium">
        <color rgb="FFD8D8D8"/>
      </bottom>
      <diagonal/>
    </border>
    <border>
      <left/>
      <right style="thin">
        <color rgb="FF000000"/>
      </right>
      <top style="thin">
        <color rgb="FF000000"/>
      </top>
      <bottom style="medium">
        <color rgb="FFD8D8D8"/>
      </bottom>
      <diagonal/>
    </border>
    <border>
      <left style="medium">
        <color rgb="FFD8D8D8"/>
      </left>
      <right/>
      <top style="thin">
        <color rgb="FF000000"/>
      </top>
      <bottom style="medium">
        <color rgb="FFD8D8D8"/>
      </bottom>
      <diagonal/>
    </border>
    <border>
      <left style="medium">
        <color rgb="FFD8D8D8"/>
      </left>
      <right style="medium">
        <color rgb="FFD8D8D8"/>
      </right>
      <top style="medium">
        <color rgb="FFD8D8D8"/>
      </top>
      <bottom/>
      <diagonal/>
    </border>
    <border>
      <left style="medium">
        <color rgb="FFD8D8D8"/>
      </left>
      <right/>
      <top style="medium">
        <color rgb="FFD8D8D8"/>
      </top>
      <bottom style="medium">
        <color rgb="FFD8D8D8"/>
      </bottom>
      <diagonal/>
    </border>
    <border>
      <left/>
      <right style="medium">
        <color rgb="FFD8D8D8"/>
      </right>
      <top style="medium">
        <color rgb="FFD8D8D8"/>
      </top>
      <bottom style="medium">
        <color rgb="FFD8D8D8"/>
      </bottom>
      <diagonal/>
    </border>
    <border>
      <left/>
      <right style="medium">
        <color theme="0"/>
      </right>
      <top style="medium">
        <color rgb="FFD8D8D8"/>
      </top>
      <bottom style="medium">
        <color rgb="FFD8D8D8"/>
      </bottom>
      <diagonal/>
    </border>
    <border>
      <left style="thin">
        <color theme="0"/>
      </left>
      <right/>
      <top style="medium">
        <color rgb="FFD8D8D8"/>
      </top>
      <bottom style="medium">
        <color rgb="FFD8D8D8"/>
      </bottom>
      <diagonal/>
    </border>
    <border>
      <left style="medium">
        <color rgb="FFD8D8D8"/>
      </left>
      <right/>
      <top style="medium">
        <color rgb="FFD8D8D8"/>
      </top>
      <bottom style="thin">
        <color theme="0"/>
      </bottom>
      <diagonal/>
    </border>
    <border>
      <left/>
      <right style="thin">
        <color theme="0"/>
      </right>
      <top style="medium">
        <color rgb="FFD8D8D8"/>
      </top>
      <bottom style="thin">
        <color theme="0"/>
      </bottom>
      <diagonal/>
    </border>
    <border>
      <left style="medium">
        <color theme="0"/>
      </left>
      <right style="medium">
        <color rgb="FFD8D8D8"/>
      </right>
      <top style="medium">
        <color rgb="FFD8D8D8"/>
      </top>
      <bottom style="medium">
        <color theme="0"/>
      </bottom>
      <diagonal/>
    </border>
    <border>
      <left style="thin">
        <color rgb="FF000000"/>
      </left>
      <right style="medium">
        <color rgb="FFD8D8D8"/>
      </right>
      <top style="medium">
        <color rgb="FFD8D8D8"/>
      </top>
      <bottom style="medium">
        <color theme="0" tint="-0.34998626667073579"/>
      </bottom>
      <diagonal/>
    </border>
    <border>
      <left style="thin">
        <color rgb="FF000000"/>
      </left>
      <right style="medium">
        <color rgb="FFD8D8D8"/>
      </right>
      <top style="medium">
        <color theme="0" tint="-0.34998626667073579"/>
      </top>
      <bottom style="medium">
        <color theme="0" tint="-0.34998626667073579"/>
      </bottom>
      <diagonal/>
    </border>
    <border>
      <left style="thin">
        <color rgb="FF000000"/>
      </left>
      <right style="medium">
        <color theme="0" tint="-0.14999847407452621"/>
      </right>
      <top style="medium">
        <color rgb="FFD8D8D8"/>
      </top>
      <bottom/>
      <diagonal/>
    </border>
    <border>
      <left style="thin">
        <color rgb="FF000000"/>
      </left>
      <right style="medium">
        <color theme="0" tint="-0.14999847407452621"/>
      </right>
      <top/>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right/>
      <top style="medium">
        <color theme="0" tint="-0.14999847407452621"/>
      </top>
      <bottom/>
      <diagonal/>
    </border>
    <border>
      <left style="medium">
        <color theme="0" tint="-0.14999847407452621"/>
      </left>
      <right/>
      <top style="medium">
        <color rgb="FFD8D8D8"/>
      </top>
      <bottom/>
      <diagonal/>
    </border>
    <border>
      <left style="thin">
        <color rgb="FF000000"/>
      </left>
      <right style="medium">
        <color rgb="FFD8D8D8"/>
      </right>
      <top style="medium">
        <color theme="0" tint="-0.14999847407452621"/>
      </top>
      <bottom/>
      <diagonal/>
    </border>
    <border>
      <left style="medium">
        <color theme="0" tint="-0.14999847407452621"/>
      </left>
      <right style="medium">
        <color theme="0" tint="-0.14999847407452621"/>
      </right>
      <top style="medium">
        <color theme="0" tint="-0.14999847407452621"/>
      </top>
      <bottom/>
      <diagonal/>
    </border>
    <border>
      <left/>
      <right style="medium">
        <color theme="0" tint="-0.14999847407452621"/>
      </right>
      <top style="medium">
        <color theme="0" tint="-0.14999847407452621"/>
      </top>
      <bottom/>
      <diagonal/>
    </border>
    <border>
      <left style="thin">
        <color rgb="FF000000"/>
      </left>
      <right/>
      <top style="medium">
        <color theme="0" tint="-0.14999847407452621"/>
      </top>
      <bottom/>
      <diagonal/>
    </border>
    <border>
      <left/>
      <right style="medium">
        <color rgb="FFD8D8D8"/>
      </right>
      <top style="medium">
        <color theme="0" tint="-0.14999847407452621"/>
      </top>
      <bottom/>
      <diagonal/>
    </border>
    <border>
      <left style="medium">
        <color theme="0" tint="-0.14999847407452621"/>
      </left>
      <right/>
      <top style="medium">
        <color rgb="FFD8D8D8"/>
      </top>
      <bottom style="medium">
        <color theme="0" tint="-0.14999847407452621"/>
      </bottom>
      <diagonal/>
    </border>
    <border>
      <left style="medium">
        <color theme="0" tint="-0.14999847407452621"/>
      </left>
      <right style="thin">
        <color rgb="FF000000"/>
      </right>
      <top/>
      <bottom/>
      <diagonal/>
    </border>
    <border>
      <left style="medium">
        <color theme="0" tint="-0.14999847407452621"/>
      </left>
      <right/>
      <top/>
      <bottom/>
      <diagonal/>
    </border>
    <border>
      <left style="medium">
        <color theme="0" tint="-0.14999847407452621"/>
      </left>
      <right/>
      <top/>
      <bottom style="medium">
        <color theme="0" tint="-0.14999847407452621"/>
      </bottom>
      <diagonal/>
    </border>
    <border>
      <left style="medium">
        <color theme="0" tint="-0.14999847407452621"/>
      </left>
      <right style="medium">
        <color theme="0" tint="-0.14999847407452621"/>
      </right>
      <top/>
      <bottom/>
      <diagonal/>
    </border>
    <border>
      <left style="medium">
        <color rgb="FFD8D8D8"/>
      </left>
      <right style="medium">
        <color theme="0" tint="-0.14999847407452621"/>
      </right>
      <top style="medium">
        <color theme="0" tint="-0.14999847407452621"/>
      </top>
      <bottom/>
      <diagonal/>
    </border>
    <border>
      <left style="medium">
        <color rgb="FFD8D8D8"/>
      </left>
      <right style="medium">
        <color theme="0" tint="-0.14999847407452621"/>
      </right>
      <top/>
      <bottom style="medium">
        <color rgb="FFD8D8D8"/>
      </bottom>
      <diagonal/>
    </border>
    <border>
      <left style="medium">
        <color theme="0" tint="-0.14999847407452621"/>
      </left>
      <right/>
      <top/>
      <bottom style="medium">
        <color rgb="FFD8D8D8"/>
      </bottom>
      <diagonal/>
    </border>
    <border>
      <left style="medium">
        <color rgb="FFD8D8D8"/>
      </left>
      <right style="medium">
        <color rgb="FFD8D8D8"/>
      </right>
      <top/>
      <bottom style="medium">
        <color theme="0" tint="-0.14999847407452621"/>
      </bottom>
      <diagonal/>
    </border>
    <border>
      <left style="thin">
        <color rgb="FF000000"/>
      </left>
      <right style="medium">
        <color rgb="FFD8D8D8"/>
      </right>
      <top/>
      <bottom style="medium">
        <color theme="0" tint="-0.14999847407452621"/>
      </bottom>
      <diagonal/>
    </border>
    <border>
      <left style="medium">
        <color rgb="FFD8D8D8"/>
      </left>
      <right style="medium">
        <color rgb="FFD8D8D8"/>
      </right>
      <top style="medium">
        <color rgb="FFD8D8D8"/>
      </top>
      <bottom style="medium">
        <color theme="0" tint="-0.14999847407452621"/>
      </bottom>
      <diagonal/>
    </border>
    <border>
      <left style="medium">
        <color rgb="FFD8D8D8"/>
      </left>
      <right/>
      <top style="medium">
        <color rgb="FFD8D8D8"/>
      </top>
      <bottom style="medium">
        <color theme="0" tint="-0.14999847407452621"/>
      </bottom>
      <diagonal/>
    </border>
    <border>
      <left/>
      <right style="medium">
        <color rgb="FFD8D8D8"/>
      </right>
      <top style="medium">
        <color rgb="FFD8D8D8"/>
      </top>
      <bottom style="medium">
        <color theme="0" tint="-0.14999847407452621"/>
      </bottom>
      <diagonal/>
    </border>
    <border>
      <left style="medium">
        <color rgb="FFD8D8D8"/>
      </left>
      <right/>
      <top style="medium">
        <color theme="0" tint="-0.14999847407452621"/>
      </top>
      <bottom style="medium">
        <color theme="0" tint="-0.14999847407452621"/>
      </bottom>
      <diagonal/>
    </border>
    <border>
      <left/>
      <right style="medium">
        <color theme="0" tint="-0.14999847407452621"/>
      </right>
      <top style="medium">
        <color theme="0" tint="-0.14999847407452621"/>
      </top>
      <bottom style="medium">
        <color theme="0" tint="-0.14999847407452621"/>
      </bottom>
      <diagonal/>
    </border>
    <border>
      <left style="medium">
        <color rgb="FFD8D8D8"/>
      </left>
      <right style="medium">
        <color rgb="FFD8D8D8"/>
      </right>
      <top style="medium">
        <color theme="0" tint="-0.14999847407452621"/>
      </top>
      <bottom style="medium">
        <color theme="0" tint="-0.14999847407452621"/>
      </bottom>
      <diagonal/>
    </border>
    <border>
      <left/>
      <right style="medium">
        <color rgb="FFD8D8D8"/>
      </right>
      <top style="medium">
        <color theme="0" tint="-0.14999847407452621"/>
      </top>
      <bottom style="medium">
        <color theme="0" tint="-0.14999847407452621"/>
      </bottom>
      <diagonal/>
    </border>
    <border>
      <left style="medium">
        <color rgb="FFD8D8D8"/>
      </left>
      <right style="medium">
        <color theme="0" tint="-0.14999847407452621"/>
      </right>
      <top style="medium">
        <color rgb="FFD8D8D8"/>
      </top>
      <bottom/>
      <diagonal/>
    </border>
    <border>
      <left style="medium">
        <color theme="0" tint="-0.14999847407452621"/>
      </left>
      <right/>
      <top style="medium">
        <color theme="0" tint="-0.14999847407452621"/>
      </top>
      <bottom/>
      <diagonal/>
    </border>
    <border>
      <left style="medium">
        <color theme="0" tint="-0.14999847407452621"/>
      </left>
      <right style="medium">
        <color theme="0" tint="-0.14999847407452621"/>
      </right>
      <top/>
      <bottom style="medium">
        <color theme="0" tint="-0.14999847407452621"/>
      </bottom>
      <diagonal/>
    </border>
    <border>
      <left style="medium">
        <color theme="0" tint="-0.14999847407452621"/>
      </left>
      <right style="medium">
        <color theme="0" tint="-0.14999847407452621"/>
      </right>
      <top style="medium">
        <color theme="0" tint="-0.14999847407452621"/>
      </top>
      <bottom style="thin">
        <color indexed="64"/>
      </bottom>
      <diagonal/>
    </border>
    <border>
      <left style="medium">
        <color theme="0" tint="-0.14999847407452621"/>
      </left>
      <right style="medium">
        <color theme="0" tint="-0.14999847407452621"/>
      </right>
      <top/>
      <bottom style="thin">
        <color indexed="64"/>
      </bottom>
      <diagonal/>
    </border>
    <border>
      <left/>
      <right style="medium">
        <color theme="0" tint="-0.14999847407452621"/>
      </right>
      <top/>
      <bottom style="thin">
        <color indexed="64"/>
      </bottom>
      <diagonal/>
    </border>
    <border>
      <left/>
      <right style="medium">
        <color theme="0" tint="-0.14999847407452621"/>
      </right>
      <top/>
      <bottom/>
      <diagonal/>
    </border>
    <border>
      <left style="thin">
        <color rgb="FF000000"/>
      </left>
      <right/>
      <top/>
      <bottom style="medium">
        <color theme="0" tint="-0.14999847407452621"/>
      </bottom>
      <diagonal/>
    </border>
    <border>
      <left/>
      <right/>
      <top/>
      <bottom style="medium">
        <color theme="0" tint="-0.14999847407452621"/>
      </bottom>
      <diagonal/>
    </border>
    <border>
      <left/>
      <right style="medium">
        <color rgb="FFD8D8D8"/>
      </right>
      <top/>
      <bottom style="medium">
        <color theme="0" tint="-0.14999847407452621"/>
      </bottom>
      <diagonal/>
    </border>
    <border>
      <left style="medium">
        <color rgb="FFD8D8D8"/>
      </left>
      <right style="medium">
        <color theme="0" tint="-0.14999847407452621"/>
      </right>
      <top/>
      <bottom style="medium">
        <color theme="0" tint="-0.14999847407452621"/>
      </bottom>
      <diagonal/>
    </border>
    <border>
      <left style="medium">
        <color rgb="FFD8D8D8"/>
      </left>
      <right style="medium">
        <color theme="0" tint="-0.14999847407452621"/>
      </right>
      <top style="thin">
        <color rgb="FF000000"/>
      </top>
      <bottom/>
      <diagonal/>
    </border>
    <border>
      <left/>
      <right style="medium">
        <color theme="0" tint="-0.14999847407452621"/>
      </right>
      <top style="thin">
        <color rgb="FF000000"/>
      </top>
      <bottom/>
      <diagonal/>
    </border>
    <border>
      <left/>
      <right style="medium">
        <color theme="0" tint="-0.14999847407452621"/>
      </right>
      <top/>
      <bottom style="medium">
        <color rgb="FFD8D8D8"/>
      </bottom>
      <diagonal/>
    </border>
    <border>
      <left style="medium">
        <color theme="0" tint="-0.14999847407452621"/>
      </left>
      <right style="medium">
        <color theme="0" tint="-0.14999847407452621"/>
      </right>
      <top/>
      <bottom style="medium">
        <color rgb="FFD8D8D8"/>
      </bottom>
      <diagonal/>
    </border>
    <border>
      <left style="medium">
        <color rgb="FFD8D8D8"/>
      </left>
      <right style="medium">
        <color theme="0" tint="-0.14999847407452621"/>
      </right>
      <top style="medium">
        <color rgb="FFD8D8D8"/>
      </top>
      <bottom style="medium">
        <color rgb="FFD8D8D8"/>
      </bottom>
      <diagonal/>
    </border>
    <border>
      <left style="medium">
        <color theme="0" tint="-0.14999847407452621"/>
      </left>
      <right style="medium">
        <color theme="0" tint="-0.14999847407452621"/>
      </right>
      <top style="medium">
        <color rgb="FFD8D8D8"/>
      </top>
      <bottom/>
      <diagonal/>
    </border>
    <border>
      <left style="medium">
        <color theme="0" tint="-0.14999847407452621"/>
      </left>
      <right style="medium">
        <color theme="0" tint="-0.14999847407452621"/>
      </right>
      <top style="thin">
        <color rgb="FF000000"/>
      </top>
      <bottom/>
      <diagonal/>
    </border>
    <border>
      <left/>
      <right/>
      <top style="medium">
        <color theme="0" tint="-0.14999847407452621"/>
      </top>
      <bottom style="thin">
        <color indexed="64"/>
      </bottom>
      <diagonal/>
    </border>
    <border>
      <left/>
      <right/>
      <top style="thin">
        <color indexed="64"/>
      </top>
      <bottom/>
      <diagonal/>
    </border>
    <border>
      <left style="medium">
        <color theme="0" tint="-0.14999847407452621"/>
      </left>
      <right/>
      <top style="medium">
        <color theme="0" tint="-0.14999847407452621"/>
      </top>
      <bottom style="thin">
        <color indexed="64"/>
      </bottom>
      <diagonal/>
    </border>
    <border>
      <left style="medium">
        <color theme="0" tint="-0.14999847407452621"/>
      </left>
      <right/>
      <top style="thin">
        <color indexed="64"/>
      </top>
      <bottom/>
      <diagonal/>
    </border>
    <border>
      <left style="medium">
        <color theme="0" tint="-0.14999847407452621"/>
      </left>
      <right style="medium">
        <color theme="0" tint="-0.14999847407452621"/>
      </right>
      <top style="thin">
        <color indexed="64"/>
      </top>
      <bottom style="medium">
        <color theme="0" tint="-0.14999847407452621"/>
      </bottom>
      <diagonal/>
    </border>
    <border>
      <left style="medium">
        <color theme="0" tint="-0.14999847407452621"/>
      </left>
      <right style="medium">
        <color rgb="FFD8D8D8"/>
      </right>
      <top style="medium">
        <color rgb="FFD8D8D8"/>
      </top>
      <bottom/>
      <diagonal/>
    </border>
    <border>
      <left style="medium">
        <color theme="0" tint="-0.14999847407452621"/>
      </left>
      <right style="medium">
        <color rgb="FFD8D8D8"/>
      </right>
      <top/>
      <bottom style="medium">
        <color rgb="FFD8D8D8"/>
      </bottom>
      <diagonal/>
    </border>
    <border>
      <left style="medium">
        <color theme="0" tint="-0.14999847407452621"/>
      </left>
      <right style="medium">
        <color rgb="FFD8D8D8"/>
      </right>
      <top/>
      <bottom style="medium">
        <color theme="0" tint="-0.14999847407452621"/>
      </bottom>
      <diagonal/>
    </border>
    <border>
      <left style="medium">
        <color rgb="FFD8D8D8"/>
      </left>
      <right/>
      <top style="medium">
        <color theme="0" tint="-0.14999847407452621"/>
      </top>
      <bottom/>
      <diagonal/>
    </border>
    <border>
      <left style="medium">
        <color theme="0" tint="-0.14999847407452621"/>
      </left>
      <right/>
      <top style="medium">
        <color theme="0" tint="-0.14999847407452621"/>
      </top>
      <bottom style="medium">
        <color theme="0" tint="-0.14999847407452621"/>
      </bottom>
      <diagonal/>
    </border>
    <border>
      <left style="medium">
        <color theme="0" tint="-0.14999847407452621"/>
      </left>
      <right style="medium">
        <color rgb="FFD8D8D8"/>
      </right>
      <top/>
      <bottom/>
      <diagonal/>
    </border>
    <border>
      <left style="medium">
        <color theme="0" tint="-0.14999847407452621"/>
      </left>
      <right style="medium">
        <color theme="0" tint="-0.14999847407452621"/>
      </right>
      <top style="thin">
        <color indexed="64"/>
      </top>
      <bottom/>
      <diagonal/>
    </border>
    <border>
      <left/>
      <right style="medium">
        <color theme="0" tint="-0.14999847407452621"/>
      </right>
      <top style="medium">
        <color rgb="FFD8D8D8"/>
      </top>
      <bottom/>
      <diagonal/>
    </border>
    <border>
      <left style="medium">
        <color rgb="FFD8D8D8"/>
      </left>
      <right style="medium">
        <color theme="0" tint="-0.14999847407452621"/>
      </right>
      <top/>
      <bottom/>
      <diagonal/>
    </border>
    <border>
      <left/>
      <right style="medium">
        <color theme="0" tint="-0.14999847407452621"/>
      </right>
      <top style="thin">
        <color indexed="64"/>
      </top>
      <bottom style="medium">
        <color theme="0" tint="-0.14999847407452621"/>
      </bottom>
      <diagonal/>
    </border>
    <border>
      <left/>
      <right style="medium">
        <color theme="0" tint="-0.14999847407452621"/>
      </right>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rgb="FFD8D8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auto="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theme="0" tint="-0.14999847407452621"/>
      </top>
      <bottom style="medium">
        <color theme="0" tint="-0.14999847407452621"/>
      </bottom>
      <diagonal/>
    </border>
    <border>
      <left style="medium">
        <color rgb="FFD8D8D8"/>
      </left>
      <right style="medium">
        <color theme="0" tint="-0.14999847407452621"/>
      </right>
      <top style="medium">
        <color theme="0" tint="-0.14999847407452621"/>
      </top>
      <bottom style="thin">
        <color indexed="64"/>
      </bottom>
      <diagonal/>
    </border>
    <border>
      <left style="medium">
        <color rgb="FFD8D8D8"/>
      </left>
      <right style="medium">
        <color theme="0" tint="-0.14999847407452621"/>
      </right>
      <top style="thin">
        <color indexed="64"/>
      </top>
      <bottom style="medium">
        <color rgb="FFD8D8D8"/>
      </bottom>
      <diagonal/>
    </border>
    <border>
      <left/>
      <right style="medium">
        <color theme="0" tint="-0.14999847407452621"/>
      </right>
      <top style="medium">
        <color rgb="FFD8D8D8"/>
      </top>
      <bottom style="medium">
        <color theme="0" tint="-0.14999847407452621"/>
      </bottom>
      <diagonal/>
    </border>
    <border>
      <left style="thin">
        <color rgb="FF000000"/>
      </left>
      <right style="medium">
        <color rgb="FFD8D8D8"/>
      </right>
      <top/>
      <bottom style="medium">
        <color theme="0" tint="-0.34998626667073579"/>
      </bottom>
      <diagonal/>
    </border>
    <border>
      <left style="medium">
        <color rgb="FFD8D8D8"/>
      </left>
      <right style="medium">
        <color rgb="FFD8D8D8"/>
      </right>
      <top style="medium">
        <color rgb="FFD8D8D8"/>
      </top>
      <bottom style="medium">
        <color rgb="FFD8D8D8"/>
      </bottom>
      <diagonal/>
    </border>
    <border>
      <left/>
      <right style="medium">
        <color theme="0" tint="-0.14996795556505021"/>
      </right>
      <top style="medium">
        <color rgb="FFD8D8D8"/>
      </top>
      <bottom style="medium">
        <color theme="0" tint="-0.14999847407452621"/>
      </bottom>
      <diagonal/>
    </border>
    <border>
      <left style="medium">
        <color theme="0" tint="-0.14996795556505021"/>
      </left>
      <right style="medium">
        <color theme="0" tint="-0.14999847407452621"/>
      </right>
      <top style="medium">
        <color rgb="FFD8D8D8"/>
      </top>
      <bottom style="medium">
        <color theme="0" tint="-0.14996795556505021"/>
      </bottom>
      <diagonal/>
    </border>
    <border>
      <left style="medium">
        <color theme="0" tint="-0.14996795556505021"/>
      </left>
      <right style="medium">
        <color theme="0" tint="-0.14996795556505021"/>
      </right>
      <top style="medium">
        <color rgb="FFD8D8D8"/>
      </top>
      <bottom style="medium">
        <color theme="0" tint="-0.14996795556505021"/>
      </bottom>
      <diagonal/>
    </border>
  </borders>
  <cellStyleXfs count="1">
    <xf numFmtId="0" fontId="0" fillId="0" borderId="0"/>
  </cellStyleXfs>
  <cellXfs count="525">
    <xf numFmtId="0" fontId="0" fillId="0" borderId="0" xfId="0"/>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3" borderId="1" xfId="0"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0" fillId="4" borderId="1" xfId="0"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0" fillId="2" borderId="8" xfId="0" applyFill="1" applyBorder="1" applyAlignment="1">
      <alignment horizontal="center" vertical="center" wrapText="1"/>
    </xf>
    <xf numFmtId="0" fontId="2" fillId="2" borderId="11" xfId="0" applyFont="1" applyFill="1" applyBorder="1" applyAlignment="1">
      <alignment horizontal="center" vertical="center" wrapText="1"/>
    </xf>
    <xf numFmtId="0" fontId="0" fillId="3" borderId="8" xfId="0" applyFill="1" applyBorder="1" applyAlignment="1">
      <alignment horizontal="left" vertical="center" wrapText="1" indent="1"/>
    </xf>
    <xf numFmtId="0" fontId="3" fillId="3" borderId="11" xfId="0" applyFont="1" applyFill="1" applyBorder="1" applyAlignment="1">
      <alignment horizontal="left" vertical="center" wrapText="1" indent="1"/>
    </xf>
    <xf numFmtId="0" fontId="0" fillId="4" borderId="8" xfId="0" applyFill="1" applyBorder="1" applyAlignment="1">
      <alignment horizontal="left" vertical="center" wrapText="1" indent="1"/>
    </xf>
    <xf numFmtId="0" fontId="0" fillId="4" borderId="9" xfId="0" applyFill="1" applyBorder="1" applyAlignment="1">
      <alignment horizontal="center" vertical="center" wrapText="1"/>
    </xf>
    <xf numFmtId="0" fontId="3" fillId="4" borderId="11" xfId="0" applyFont="1" applyFill="1" applyBorder="1" applyAlignment="1">
      <alignment horizontal="left" vertical="center" wrapText="1" indent="1"/>
    </xf>
    <xf numFmtId="0" fontId="2" fillId="2" borderId="0" xfId="0" applyFont="1" applyFill="1" applyAlignment="1">
      <alignment horizontal="center" vertical="center" wrapText="1"/>
    </xf>
    <xf numFmtId="0" fontId="0" fillId="2" borderId="3" xfId="0" applyFill="1" applyBorder="1" applyAlignment="1">
      <alignment vertical="center" wrapText="1"/>
    </xf>
    <xf numFmtId="0" fontId="0" fillId="2" borderId="0" xfId="0" applyFill="1" applyAlignment="1">
      <alignment horizontal="center" vertical="center" wrapText="1"/>
    </xf>
    <xf numFmtId="0" fontId="3" fillId="0" borderId="0" xfId="0" applyFont="1"/>
    <xf numFmtId="0" fontId="5" fillId="0" borderId="0" xfId="0" applyFont="1"/>
    <xf numFmtId="0" fontId="8" fillId="3" borderId="21" xfId="0" applyFont="1" applyFill="1" applyBorder="1" applyAlignment="1">
      <alignment horizontal="left" vertical="center" wrapText="1" indent="1"/>
    </xf>
    <xf numFmtId="0" fontId="8" fillId="4" borderId="11" xfId="0" applyFont="1" applyFill="1" applyBorder="1" applyAlignment="1">
      <alignment horizontal="left" vertical="center" wrapText="1" indent="1"/>
    </xf>
    <xf numFmtId="0" fontId="5" fillId="0" borderId="0" xfId="0" applyFont="1" applyAlignment="1">
      <alignment vertical="center"/>
    </xf>
    <xf numFmtId="0" fontId="10" fillId="0" borderId="0" xfId="0" applyFont="1"/>
    <xf numFmtId="2" fontId="3" fillId="4" borderId="10" xfId="0" applyNumberFormat="1" applyFont="1" applyFill="1" applyBorder="1" applyAlignment="1">
      <alignment horizontal="center" vertical="center" wrapText="1"/>
    </xf>
    <xf numFmtId="0" fontId="6" fillId="0" borderId="0" xfId="0" applyFont="1"/>
    <xf numFmtId="0" fontId="9" fillId="0" borderId="0" xfId="0" applyFont="1"/>
    <xf numFmtId="0" fontId="11" fillId="0" borderId="0" xfId="0" applyFont="1"/>
    <xf numFmtId="0" fontId="10" fillId="5" borderId="0" xfId="0" applyFont="1" applyFill="1"/>
    <xf numFmtId="0" fontId="9" fillId="5" borderId="0" xfId="0" applyFont="1" applyFill="1"/>
    <xf numFmtId="0" fontId="11" fillId="0" borderId="0" xfId="0" applyFont="1" applyAlignment="1">
      <alignment horizontal="right"/>
    </xf>
    <xf numFmtId="0" fontId="9" fillId="2" borderId="4"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8" fillId="4" borderId="10" xfId="0" applyFont="1" applyFill="1" applyBorder="1" applyAlignment="1">
      <alignment horizontal="left" vertical="center" wrapText="1" indent="1"/>
    </xf>
    <xf numFmtId="0" fontId="8" fillId="3" borderId="11" xfId="0" applyFont="1" applyFill="1" applyBorder="1" applyAlignment="1">
      <alignment horizontal="left" vertical="center" wrapText="1" indent="1"/>
    </xf>
    <xf numFmtId="0" fontId="8" fillId="3" borderId="10" xfId="0" applyFont="1" applyFill="1" applyBorder="1" applyAlignment="1">
      <alignment horizontal="left" vertical="center" wrapText="1" indent="1"/>
    </xf>
    <xf numFmtId="0" fontId="8" fillId="3" borderId="13" xfId="0" applyFont="1" applyFill="1" applyBorder="1" applyAlignment="1">
      <alignment horizontal="left" vertical="center" wrapText="1" indent="1"/>
    </xf>
    <xf numFmtId="0" fontId="0" fillId="5" borderId="0" xfId="0" applyFill="1"/>
    <xf numFmtId="0" fontId="1" fillId="2" borderId="8" xfId="0" applyFont="1" applyFill="1" applyBorder="1" applyAlignment="1">
      <alignment horizontal="center" vertical="center" wrapText="1"/>
    </xf>
    <xf numFmtId="0" fontId="8" fillId="4" borderId="33"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2" borderId="2" xfId="0" applyFill="1" applyBorder="1" applyAlignment="1">
      <alignment vertical="center" wrapText="1"/>
    </xf>
    <xf numFmtId="0" fontId="3" fillId="3" borderId="22" xfId="0" applyFont="1" applyFill="1" applyBorder="1" applyAlignment="1">
      <alignment horizontal="left" vertical="center" wrapText="1"/>
    </xf>
    <xf numFmtId="0" fontId="3" fillId="4" borderId="22"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4" fillId="3" borderId="22" xfId="0" applyFont="1" applyFill="1" applyBorder="1" applyAlignment="1">
      <alignment horizontal="left" vertical="center" wrapText="1"/>
    </xf>
    <xf numFmtId="0" fontId="4" fillId="4" borderId="22" xfId="0" applyFont="1" applyFill="1" applyBorder="1" applyAlignment="1">
      <alignment horizontal="left" vertical="center" wrapText="1"/>
    </xf>
    <xf numFmtId="0" fontId="3" fillId="4" borderId="45" xfId="0" applyFont="1" applyFill="1" applyBorder="1" applyAlignment="1">
      <alignment horizontal="center" vertical="center" wrapText="1"/>
    </xf>
    <xf numFmtId="2" fontId="3" fillId="4" borderId="46" xfId="0" applyNumberFormat="1" applyFont="1" applyFill="1" applyBorder="1" applyAlignment="1">
      <alignment horizontal="center" vertical="center" wrapText="1"/>
    </xf>
    <xf numFmtId="0" fontId="3" fillId="4" borderId="49" xfId="0" applyFont="1" applyFill="1" applyBorder="1" applyAlignment="1">
      <alignment horizontal="center" vertical="center" wrapText="1"/>
    </xf>
    <xf numFmtId="2" fontId="3" fillId="4" borderId="50" xfId="0" applyNumberFormat="1"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3" xfId="0" applyFont="1" applyFill="1" applyBorder="1" applyAlignment="1">
      <alignment horizontal="center" vertical="center" wrapText="1"/>
    </xf>
    <xf numFmtId="0" fontId="3" fillId="4" borderId="59" xfId="0" applyFont="1" applyFill="1" applyBorder="1" applyAlignment="1">
      <alignment horizontal="center" vertical="center" wrapText="1"/>
    </xf>
    <xf numFmtId="0" fontId="0" fillId="0" borderId="46" xfId="0" applyBorder="1"/>
    <xf numFmtId="0" fontId="0" fillId="5" borderId="46" xfId="0" applyFill="1" applyBorder="1"/>
    <xf numFmtId="0" fontId="3" fillId="3" borderId="61" xfId="0" applyFont="1" applyFill="1" applyBorder="1" applyAlignment="1">
      <alignment horizontal="center" vertical="center" wrapText="1"/>
    </xf>
    <xf numFmtId="0" fontId="8" fillId="4" borderId="63" xfId="0" applyFont="1" applyFill="1" applyBorder="1" applyAlignment="1">
      <alignment horizontal="center" vertical="center" wrapText="1"/>
    </xf>
    <xf numFmtId="0" fontId="8" fillId="4" borderId="68" xfId="0" applyFont="1" applyFill="1" applyBorder="1" applyAlignment="1">
      <alignment horizontal="center" vertical="center" wrapText="1"/>
    </xf>
    <xf numFmtId="0" fontId="0" fillId="3" borderId="70" xfId="0" applyFill="1" applyBorder="1" applyAlignment="1">
      <alignment horizontal="center" vertical="center" wrapText="1"/>
    </xf>
    <xf numFmtId="0" fontId="0" fillId="3" borderId="17" xfId="0" applyFill="1" applyBorder="1" applyAlignment="1">
      <alignment horizontal="center" vertical="center" wrapText="1"/>
    </xf>
    <xf numFmtId="0" fontId="0" fillId="4" borderId="70" xfId="0" applyFill="1" applyBorder="1" applyAlignment="1">
      <alignment horizontal="center" vertical="center" wrapText="1"/>
    </xf>
    <xf numFmtId="0" fontId="0" fillId="4" borderId="0" xfId="0" applyFill="1" applyAlignment="1">
      <alignment horizontal="center" vertical="center" wrapText="1"/>
    </xf>
    <xf numFmtId="0" fontId="0" fillId="0" borderId="55" xfId="0" applyBorder="1"/>
    <xf numFmtId="0" fontId="0" fillId="3" borderId="0" xfId="0" applyFill="1" applyAlignment="1">
      <alignment horizontal="center" vertical="center" wrapText="1"/>
    </xf>
    <xf numFmtId="0" fontId="0" fillId="4" borderId="17" xfId="0"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80"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0" fillId="2" borderId="55" xfId="0" applyFill="1" applyBorder="1" applyAlignment="1">
      <alignment horizontal="center" vertical="center" wrapText="1"/>
    </xf>
    <xf numFmtId="0" fontId="0" fillId="2" borderId="70" xfId="0" applyFill="1" applyBorder="1" applyAlignment="1">
      <alignment horizontal="center" vertical="center" wrapText="1"/>
    </xf>
    <xf numFmtId="0" fontId="3" fillId="4" borderId="80" xfId="0" applyFont="1" applyFill="1" applyBorder="1" applyAlignment="1">
      <alignment horizontal="center" vertical="center" wrapText="1"/>
    </xf>
    <xf numFmtId="0" fontId="3" fillId="4" borderId="61" xfId="0" applyFont="1" applyFill="1" applyBorder="1" applyAlignment="1">
      <alignment horizontal="center" vertical="center" wrapText="1"/>
    </xf>
    <xf numFmtId="0" fontId="0" fillId="0" borderId="76" xfId="0" applyBorder="1"/>
    <xf numFmtId="0" fontId="0" fillId="0" borderId="78" xfId="0" applyBorder="1"/>
    <xf numFmtId="0" fontId="3" fillId="4" borderId="85" xfId="0" applyFont="1" applyFill="1" applyBorder="1" applyAlignment="1">
      <alignment horizontal="center" vertical="center" wrapText="1"/>
    </xf>
    <xf numFmtId="0" fontId="3" fillId="4" borderId="0" xfId="0" applyFont="1" applyFill="1" applyAlignment="1">
      <alignment horizontal="center" vertical="center" wrapText="1"/>
    </xf>
    <xf numFmtId="0" fontId="3" fillId="4" borderId="97" xfId="0" applyFont="1" applyFill="1" applyBorder="1" applyAlignment="1">
      <alignment horizontal="center" vertical="center" wrapText="1"/>
    </xf>
    <xf numFmtId="0" fontId="0" fillId="0" borderId="56" xfId="0" applyBorder="1"/>
    <xf numFmtId="0" fontId="0" fillId="0" borderId="71" xfId="0" applyBorder="1"/>
    <xf numFmtId="0" fontId="0" fillId="0" borderId="97" xfId="0" applyBorder="1"/>
    <xf numFmtId="0" fontId="3" fillId="0" borderId="46" xfId="0" applyFont="1" applyBorder="1"/>
    <xf numFmtId="0" fontId="0" fillId="2" borderId="101" xfId="0" applyFill="1" applyBorder="1" applyAlignment="1">
      <alignment horizontal="center" vertical="center" wrapText="1"/>
    </xf>
    <xf numFmtId="0" fontId="2" fillId="2" borderId="59" xfId="0" applyFont="1" applyFill="1" applyBorder="1" applyAlignment="1">
      <alignment horizontal="center" vertical="center" wrapText="1"/>
    </xf>
    <xf numFmtId="0" fontId="0" fillId="0" borderId="50" xfId="0" applyBorder="1"/>
    <xf numFmtId="0" fontId="0" fillId="0" borderId="103" xfId="0" applyBorder="1"/>
    <xf numFmtId="0" fontId="12" fillId="6" borderId="45" xfId="0" applyFont="1" applyFill="1" applyBorder="1" applyAlignment="1">
      <alignment horizontal="center" vertical="center" wrapText="1"/>
    </xf>
    <xf numFmtId="0" fontId="12" fillId="6" borderId="104" xfId="0" applyFont="1" applyFill="1" applyBorder="1" applyAlignment="1">
      <alignment horizontal="center" vertical="center" wrapText="1"/>
    </xf>
    <xf numFmtId="0" fontId="0" fillId="5" borderId="76" xfId="0" applyFill="1" applyBorder="1"/>
    <xf numFmtId="0" fontId="12" fillId="6" borderId="80" xfId="0" applyFont="1" applyFill="1" applyBorder="1" applyAlignment="1">
      <alignment horizontal="center" vertical="center" wrapText="1"/>
    </xf>
    <xf numFmtId="0" fontId="3" fillId="4" borderId="41" xfId="0" applyFont="1" applyFill="1" applyBorder="1" applyAlignment="1">
      <alignment horizontal="left" vertical="center" wrapText="1" indent="1"/>
    </xf>
    <xf numFmtId="0" fontId="3" fillId="4" borderId="42" xfId="0" applyFont="1" applyFill="1" applyBorder="1" applyAlignment="1">
      <alignment horizontal="left" vertical="center" wrapText="1" indent="1"/>
    </xf>
    <xf numFmtId="0" fontId="11" fillId="0" borderId="0" xfId="0" applyFont="1" applyAlignment="1">
      <alignment horizontal="center"/>
    </xf>
    <xf numFmtId="0" fontId="0" fillId="8" borderId="0" xfId="0" applyFill="1"/>
    <xf numFmtId="0" fontId="6" fillId="8" borderId="0" xfId="0" applyFont="1" applyFill="1"/>
    <xf numFmtId="0" fontId="0" fillId="7" borderId="118" xfId="0" applyFill="1" applyBorder="1"/>
    <xf numFmtId="0" fontId="0" fillId="7" borderId="119" xfId="0" applyFill="1" applyBorder="1"/>
    <xf numFmtId="0" fontId="0" fillId="7" borderId="108" xfId="0" applyFill="1" applyBorder="1"/>
    <xf numFmtId="0" fontId="0" fillId="7" borderId="122" xfId="0" applyFill="1" applyBorder="1"/>
    <xf numFmtId="0" fontId="15" fillId="8" borderId="125" xfId="0" applyFont="1" applyFill="1" applyBorder="1" applyAlignment="1">
      <alignment vertical="center"/>
    </xf>
    <xf numFmtId="0" fontId="15" fillId="8" borderId="0" xfId="0" applyFont="1" applyFill="1" applyAlignment="1">
      <alignment horizontal="left" vertical="center"/>
    </xf>
    <xf numFmtId="0" fontId="25" fillId="8" borderId="0" xfId="0" applyFont="1" applyFill="1"/>
    <xf numFmtId="0" fontId="14" fillId="8" borderId="0" xfId="0" applyFont="1" applyFill="1"/>
    <xf numFmtId="0" fontId="30" fillId="11" borderId="132" xfId="0" applyFont="1" applyFill="1" applyBorder="1" applyAlignment="1" applyProtection="1">
      <alignment horizontal="center" vertical="center"/>
      <protection locked="0" hidden="1"/>
    </xf>
    <xf numFmtId="0" fontId="30" fillId="11" borderId="138" xfId="0" applyFont="1" applyFill="1" applyBorder="1" applyAlignment="1" applyProtection="1">
      <alignment horizontal="center" vertical="center"/>
      <protection locked="0" hidden="1"/>
    </xf>
    <xf numFmtId="0" fontId="30" fillId="11" borderId="144" xfId="0" applyFont="1" applyFill="1" applyBorder="1" applyAlignment="1" applyProtection="1">
      <alignment horizontal="center" vertical="center"/>
      <protection locked="0" hidden="1"/>
    </xf>
    <xf numFmtId="164" fontId="0" fillId="8" borderId="0" xfId="0" applyNumberFormat="1" applyFill="1"/>
    <xf numFmtId="0" fontId="13" fillId="8" borderId="0" xfId="0" applyFont="1" applyFill="1"/>
    <xf numFmtId="9" fontId="0" fillId="8" borderId="0" xfId="0" applyNumberFormat="1" applyFill="1"/>
    <xf numFmtId="1" fontId="0" fillId="8" borderId="0" xfId="0" applyNumberFormat="1" applyFill="1"/>
    <xf numFmtId="165" fontId="25" fillId="8" borderId="0" xfId="0" applyNumberFormat="1" applyFont="1" applyFill="1"/>
    <xf numFmtId="0" fontId="25" fillId="8" borderId="0" xfId="0" applyFont="1" applyFill="1" applyAlignment="1">
      <alignment vertical="top"/>
    </xf>
    <xf numFmtId="0" fontId="25" fillId="8" borderId="0" xfId="0" applyFont="1" applyFill="1" applyProtection="1">
      <protection hidden="1"/>
    </xf>
    <xf numFmtId="0" fontId="1" fillId="8" borderId="0" xfId="0" applyFont="1" applyFill="1" applyAlignment="1" applyProtection="1">
      <alignment horizontal="center" vertical="center"/>
      <protection hidden="1"/>
    </xf>
    <xf numFmtId="0" fontId="1" fillId="8" borderId="0" xfId="0" applyFont="1" applyFill="1" applyAlignment="1" applyProtection="1">
      <alignment horizontal="center"/>
      <protection hidden="1"/>
    </xf>
    <xf numFmtId="0" fontId="14" fillId="8" borderId="0" xfId="0" applyFont="1" applyFill="1" applyProtection="1">
      <protection hidden="1"/>
    </xf>
    <xf numFmtId="0" fontId="0" fillId="8" borderId="0" xfId="0" applyFill="1" applyAlignment="1">
      <alignment vertical="top"/>
    </xf>
    <xf numFmtId="49" fontId="6" fillId="10" borderId="105" xfId="0" applyNumberFormat="1" applyFont="1" applyFill="1" applyBorder="1"/>
    <xf numFmtId="49" fontId="6" fillId="10" borderId="106" xfId="0" applyNumberFormat="1" applyFont="1" applyFill="1" applyBorder="1"/>
    <xf numFmtId="49" fontId="0" fillId="10" borderId="106" xfId="0" applyNumberFormat="1" applyFill="1" applyBorder="1"/>
    <xf numFmtId="49" fontId="0" fillId="10" borderId="107" xfId="0" applyNumberFormat="1" applyFill="1" applyBorder="1"/>
    <xf numFmtId="11" fontId="19" fillId="10" borderId="108" xfId="0" applyNumberFormat="1" applyFont="1" applyFill="1" applyBorder="1"/>
    <xf numFmtId="49" fontId="0" fillId="10" borderId="109" xfId="0" applyNumberFormat="1" applyFill="1" applyBorder="1"/>
    <xf numFmtId="49" fontId="0" fillId="10" borderId="110" xfId="0" applyNumberFormat="1" applyFill="1" applyBorder="1"/>
    <xf numFmtId="0" fontId="34" fillId="0" borderId="0" xfId="0" applyFont="1" applyAlignment="1">
      <alignment horizontal="right"/>
    </xf>
    <xf numFmtId="0" fontId="35" fillId="0" borderId="0" xfId="0" applyFont="1"/>
    <xf numFmtId="0" fontId="36" fillId="8" borderId="145" xfId="0" applyFont="1" applyFill="1" applyBorder="1" applyAlignment="1">
      <alignment vertical="center" wrapText="1"/>
    </xf>
    <xf numFmtId="0" fontId="37" fillId="8" borderId="146" xfId="0" applyFont="1" applyFill="1" applyBorder="1" applyAlignment="1">
      <alignment vertical="center" wrapText="1"/>
    </xf>
    <xf numFmtId="0" fontId="37" fillId="8" borderId="134" xfId="0" applyFont="1" applyFill="1" applyBorder="1" applyAlignment="1">
      <alignment horizontal="left" vertical="center" wrapText="1"/>
    </xf>
    <xf numFmtId="0" fontId="36" fillId="8" borderId="131" xfId="0" applyFont="1" applyFill="1" applyBorder="1" applyAlignment="1">
      <alignment vertical="center" wrapText="1"/>
    </xf>
    <xf numFmtId="0" fontId="37" fillId="8" borderId="110" xfId="0" applyFont="1" applyFill="1" applyBorder="1" applyAlignment="1">
      <alignment vertical="center" wrapText="1"/>
    </xf>
    <xf numFmtId="0" fontId="36" fillId="8" borderId="134" xfId="0" applyFont="1" applyFill="1" applyBorder="1" applyAlignment="1">
      <alignment vertical="center" wrapText="1"/>
    </xf>
    <xf numFmtId="0" fontId="37" fillId="8" borderId="134" xfId="0" applyFont="1" applyFill="1" applyBorder="1" applyAlignment="1">
      <alignment vertical="center" wrapText="1"/>
    </xf>
    <xf numFmtId="0" fontId="37" fillId="8" borderId="145" xfId="0" applyFont="1" applyFill="1" applyBorder="1" applyAlignment="1">
      <alignment vertical="center" wrapText="1"/>
    </xf>
    <xf numFmtId="0" fontId="37" fillId="8" borderId="110" xfId="0" applyFont="1" applyFill="1" applyBorder="1" applyAlignment="1">
      <alignment horizontal="left" vertical="center" wrapText="1"/>
    </xf>
    <xf numFmtId="0" fontId="37" fillId="8" borderId="145" xfId="0" applyFont="1" applyFill="1" applyBorder="1" applyAlignment="1">
      <alignment horizontal="left" vertical="center" wrapText="1"/>
    </xf>
    <xf numFmtId="0" fontId="13" fillId="8" borderId="107" xfId="0" applyFont="1" applyFill="1" applyBorder="1" applyAlignment="1">
      <alignment vertical="center" wrapText="1"/>
    </xf>
    <xf numFmtId="0" fontId="13" fillId="8" borderId="126" xfId="0" applyFont="1" applyFill="1" applyBorder="1" applyAlignment="1">
      <alignment vertical="center" wrapText="1"/>
    </xf>
    <xf numFmtId="0" fontId="37" fillId="8" borderId="126" xfId="0" applyFont="1" applyFill="1" applyBorder="1" applyAlignment="1">
      <alignment vertical="center" wrapText="1"/>
    </xf>
    <xf numFmtId="0" fontId="0" fillId="8" borderId="110" xfId="0" applyFill="1" applyBorder="1" applyAlignment="1">
      <alignment vertical="top" wrapText="1"/>
    </xf>
    <xf numFmtId="0" fontId="0" fillId="8" borderId="134" xfId="0" applyFill="1" applyBorder="1" applyAlignment="1">
      <alignment horizontal="left" vertical="center" wrapText="1"/>
    </xf>
    <xf numFmtId="0" fontId="36" fillId="8" borderId="145" xfId="0" applyFont="1" applyFill="1" applyBorder="1" applyAlignment="1">
      <alignment horizontal="left" vertical="center" wrapText="1"/>
    </xf>
    <xf numFmtId="0" fontId="0" fillId="8" borderId="110" xfId="0" applyFill="1" applyBorder="1" applyAlignment="1">
      <alignment horizontal="left" vertical="center" wrapText="1"/>
    </xf>
    <xf numFmtId="0" fontId="2" fillId="2" borderId="83"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4" borderId="70"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6" borderId="33" xfId="0" applyFont="1" applyFill="1" applyBorder="1" applyAlignment="1">
      <alignment horizontal="center" vertical="center" wrapText="1"/>
    </xf>
    <xf numFmtId="0" fontId="3" fillId="6" borderId="70" xfId="0" applyFont="1" applyFill="1" applyBorder="1" applyAlignment="1">
      <alignment horizontal="center" vertical="center" wrapText="1"/>
    </xf>
    <xf numFmtId="0" fontId="3" fillId="3" borderId="45"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3" fillId="3" borderId="103" xfId="0" applyFont="1" applyFill="1" applyBorder="1" applyAlignment="1">
      <alignment horizontal="center" vertical="center" wrapText="1"/>
    </xf>
    <xf numFmtId="0" fontId="3" fillId="3" borderId="72" xfId="0" applyFont="1" applyFill="1" applyBorder="1" applyAlignment="1">
      <alignment horizontal="center" vertical="center" wrapText="1"/>
    </xf>
    <xf numFmtId="0" fontId="0" fillId="0" borderId="0" xfId="0" applyAlignment="1">
      <alignment horizontal="center" vertical="center" wrapText="1"/>
    </xf>
    <xf numFmtId="0" fontId="3" fillId="0" borderId="46" xfId="0" applyFont="1" applyBorder="1" applyAlignment="1">
      <alignment horizontal="center" vertical="center" wrapText="1"/>
    </xf>
    <xf numFmtId="0" fontId="3" fillId="0" borderId="0" xfId="0" applyFont="1" applyAlignment="1">
      <alignment horizontal="center" vertical="center" wrapText="1"/>
    </xf>
    <xf numFmtId="0" fontId="3" fillId="0" borderId="46" xfId="0" applyFont="1" applyBorder="1" applyAlignment="1">
      <alignment vertical="center" wrapText="1"/>
    </xf>
    <xf numFmtId="0" fontId="3" fillId="4" borderId="151" xfId="0" applyFont="1" applyFill="1" applyBorder="1" applyAlignment="1">
      <alignment horizontal="left" vertical="center" wrapText="1" indent="1"/>
    </xf>
    <xf numFmtId="0" fontId="12" fillId="6" borderId="103" xfId="0" applyFont="1" applyFill="1" applyBorder="1" applyAlignment="1">
      <alignment horizontal="center" vertical="center" wrapText="1"/>
    </xf>
    <xf numFmtId="0" fontId="6" fillId="3" borderId="152" xfId="0" applyFont="1" applyFill="1" applyBorder="1" applyAlignment="1">
      <alignment horizontal="center" vertical="center" wrapText="1"/>
    </xf>
    <xf numFmtId="0" fontId="3" fillId="3" borderId="155" xfId="0" applyFont="1" applyFill="1" applyBorder="1" applyAlignment="1">
      <alignment horizontal="center" vertical="center" wrapText="1"/>
    </xf>
    <xf numFmtId="0" fontId="6" fillId="3" borderId="155" xfId="0" applyFont="1" applyFill="1" applyBorder="1" applyAlignment="1">
      <alignment horizontal="center" vertical="center" wrapText="1"/>
    </xf>
    <xf numFmtId="0" fontId="3" fillId="4" borderId="155" xfId="0" applyFont="1" applyFill="1" applyBorder="1" applyAlignment="1">
      <alignment horizontal="center" vertical="center" wrapText="1"/>
    </xf>
    <xf numFmtId="0" fontId="3" fillId="4" borderId="154" xfId="0" applyFont="1" applyFill="1" applyBorder="1" applyAlignment="1">
      <alignment horizontal="center" vertical="center" wrapText="1"/>
    </xf>
    <xf numFmtId="0" fontId="0" fillId="3" borderId="57" xfId="0" applyFill="1" applyBorder="1" applyAlignment="1">
      <alignment horizontal="center" vertical="center" wrapText="1"/>
    </xf>
    <xf numFmtId="0" fontId="3" fillId="3" borderId="24" xfId="0" applyFont="1" applyFill="1" applyBorder="1" applyAlignment="1">
      <alignment horizontal="center" vertical="center" wrapText="1"/>
    </xf>
    <xf numFmtId="0" fontId="0" fillId="9" borderId="120" xfId="0" applyFill="1" applyBorder="1" applyAlignment="1" applyProtection="1">
      <alignment horizontal="center" vertical="center"/>
      <protection locked="0"/>
    </xf>
    <xf numFmtId="0" fontId="0" fillId="9" borderId="121" xfId="0" applyFill="1" applyBorder="1" applyAlignment="1" applyProtection="1">
      <alignment horizontal="center" vertical="center"/>
      <protection locked="0"/>
    </xf>
    <xf numFmtId="0" fontId="15" fillId="7" borderId="105" xfId="0" applyFont="1" applyFill="1" applyBorder="1" applyAlignment="1">
      <alignment horizontal="center" vertical="center" wrapText="1"/>
    </xf>
    <xf numFmtId="0" fontId="15" fillId="7" borderId="106" xfId="0" applyFont="1" applyFill="1" applyBorder="1" applyAlignment="1">
      <alignment horizontal="center" vertical="center" wrapText="1"/>
    </xf>
    <xf numFmtId="0" fontId="15" fillId="7" borderId="108" xfId="0" applyFont="1" applyFill="1" applyBorder="1" applyAlignment="1">
      <alignment horizontal="center" vertical="center" wrapText="1"/>
    </xf>
    <xf numFmtId="0" fontId="15" fillId="7" borderId="109" xfId="0" applyFont="1" applyFill="1" applyBorder="1" applyAlignment="1">
      <alignment horizontal="center" vertical="center" wrapText="1"/>
    </xf>
    <xf numFmtId="0" fontId="16" fillId="8" borderId="105" xfId="0" applyFont="1" applyFill="1" applyBorder="1" applyAlignment="1">
      <alignment horizontal="center" vertical="center"/>
    </xf>
    <xf numFmtId="0" fontId="16" fillId="8" borderId="106" xfId="0" applyFont="1" applyFill="1" applyBorder="1" applyAlignment="1">
      <alignment horizontal="center" vertical="center"/>
    </xf>
    <xf numFmtId="0" fontId="16" fillId="8" borderId="107" xfId="0" applyFont="1" applyFill="1" applyBorder="1" applyAlignment="1">
      <alignment horizontal="center" vertical="center"/>
    </xf>
    <xf numFmtId="0" fontId="16" fillId="8" borderId="108" xfId="0" applyFont="1" applyFill="1" applyBorder="1" applyAlignment="1">
      <alignment horizontal="center" vertical="center"/>
    </xf>
    <xf numFmtId="0" fontId="16" fillId="8" borderId="109" xfId="0" applyFont="1" applyFill="1" applyBorder="1" applyAlignment="1">
      <alignment horizontal="center" vertical="center"/>
    </xf>
    <xf numFmtId="0" fontId="16" fillId="8" borderId="110" xfId="0" applyFont="1" applyFill="1" applyBorder="1" applyAlignment="1">
      <alignment horizontal="center" vertical="center"/>
    </xf>
    <xf numFmtId="0" fontId="6" fillId="8" borderId="0" xfId="0" applyFont="1" applyFill="1" applyAlignment="1">
      <alignment horizontal="center" wrapText="1"/>
    </xf>
    <xf numFmtId="0" fontId="0" fillId="7" borderId="111" xfId="0" applyFill="1" applyBorder="1" applyAlignment="1">
      <alignment horizontal="left"/>
    </xf>
    <xf numFmtId="0" fontId="0" fillId="7" borderId="112" xfId="0" applyFill="1" applyBorder="1" applyAlignment="1">
      <alignment horizontal="left"/>
    </xf>
    <xf numFmtId="14" fontId="0" fillId="9" borderId="113" xfId="0" applyNumberFormat="1" applyFill="1" applyBorder="1" applyAlignment="1" applyProtection="1">
      <alignment horizontal="center" vertical="center"/>
      <protection locked="0"/>
    </xf>
    <xf numFmtId="14" fontId="0" fillId="9" borderId="114" xfId="0" applyNumberFormat="1" applyFill="1" applyBorder="1" applyAlignment="1" applyProtection="1">
      <alignment horizontal="center" vertical="center"/>
      <protection locked="0"/>
    </xf>
    <xf numFmtId="0" fontId="0" fillId="7" borderId="115" xfId="0" applyFill="1" applyBorder="1" applyAlignment="1">
      <alignment horizontal="left"/>
    </xf>
    <xf numFmtId="0" fontId="0" fillId="7" borderId="116" xfId="0" applyFill="1" applyBorder="1" applyAlignment="1">
      <alignment horizontal="left"/>
    </xf>
    <xf numFmtId="0" fontId="0" fillId="7" borderId="117" xfId="0" applyFill="1" applyBorder="1" applyAlignment="1">
      <alignment horizontal="left"/>
    </xf>
    <xf numFmtId="0" fontId="0" fillId="9" borderId="123" xfId="0" applyFill="1" applyBorder="1" applyAlignment="1" applyProtection="1">
      <alignment horizontal="center" vertical="center"/>
      <protection locked="0"/>
    </xf>
    <xf numFmtId="0" fontId="0" fillId="9" borderId="124" xfId="0" applyFill="1" applyBorder="1" applyAlignment="1" applyProtection="1">
      <alignment horizontal="center" vertical="center"/>
      <protection locked="0"/>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12" xfId="0" applyFont="1" applyFill="1" applyBorder="1" applyAlignment="1">
      <alignment horizontal="left" vertical="center" wrapText="1" indent="1"/>
    </xf>
    <xf numFmtId="0" fontId="3" fillId="4" borderId="2" xfId="0" applyFont="1" applyFill="1" applyBorder="1" applyAlignment="1">
      <alignment horizontal="left" vertical="center" wrapText="1" indent="1"/>
    </xf>
    <xf numFmtId="0" fontId="3" fillId="4" borderId="3" xfId="0" applyFont="1" applyFill="1" applyBorder="1" applyAlignment="1">
      <alignment horizontal="left" vertical="center" wrapText="1" indent="1"/>
    </xf>
    <xf numFmtId="0" fontId="0" fillId="3" borderId="20" xfId="0" applyFill="1" applyBorder="1" applyAlignment="1">
      <alignment horizontal="left" vertical="center" wrapText="1" indent="1"/>
    </xf>
    <xf numFmtId="0" fontId="0" fillId="3" borderId="18" xfId="0" applyFill="1" applyBorder="1" applyAlignment="1">
      <alignment horizontal="left" vertical="center" wrapText="1" indent="1"/>
    </xf>
    <xf numFmtId="0" fontId="0" fillId="3" borderId="19" xfId="0" applyFill="1" applyBorder="1" applyAlignment="1">
      <alignment horizontal="left" vertical="center" wrapText="1" indent="1"/>
    </xf>
    <xf numFmtId="0" fontId="2" fillId="2" borderId="1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83" xfId="0" applyFont="1" applyFill="1" applyBorder="1" applyAlignment="1">
      <alignment horizontal="center" vertical="center" wrapText="1"/>
    </xf>
    <xf numFmtId="0" fontId="0" fillId="2" borderId="19" xfId="0" applyFill="1" applyBorder="1" applyAlignment="1">
      <alignment horizontal="center" vertical="center" wrapText="1"/>
    </xf>
    <xf numFmtId="0" fontId="2" fillId="2" borderId="3" xfId="0" applyFont="1" applyFill="1" applyBorder="1" applyAlignment="1">
      <alignment horizontal="center" vertical="center" wrapText="1"/>
    </xf>
    <xf numFmtId="0" fontId="1" fillId="2" borderId="4" xfId="0" applyFont="1" applyFill="1" applyBorder="1" applyAlignment="1">
      <alignment vertical="center" wrapText="1"/>
    </xf>
    <xf numFmtId="0" fontId="1" fillId="2" borderId="8" xfId="0" applyFont="1" applyFill="1" applyBorder="1" applyAlignment="1">
      <alignment vertical="center" wrapText="1"/>
    </xf>
    <xf numFmtId="0" fontId="1" fillId="2" borderId="11" xfId="0" applyFont="1" applyFill="1" applyBorder="1" applyAlignment="1">
      <alignment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0" fillId="2" borderId="82" xfId="0" applyFill="1" applyBorder="1" applyAlignment="1">
      <alignment horizontal="center" vertical="center" wrapText="1"/>
    </xf>
    <xf numFmtId="0" fontId="0" fillId="4" borderId="49" xfId="0" applyFill="1" applyBorder="1" applyAlignment="1">
      <alignment horizontal="center" vertical="center" wrapText="1"/>
    </xf>
    <xf numFmtId="0" fontId="0" fillId="4" borderId="72" xfId="0" applyFill="1" applyBorder="1" applyAlignment="1">
      <alignment horizontal="center" vertical="center" wrapText="1"/>
    </xf>
    <xf numFmtId="0" fontId="0" fillId="3" borderId="49" xfId="0" applyFill="1" applyBorder="1" applyAlignment="1">
      <alignment horizontal="center" vertical="center" wrapText="1"/>
    </xf>
    <xf numFmtId="0" fontId="0" fillId="3" borderId="72" xfId="0" applyFill="1" applyBorder="1" applyAlignment="1">
      <alignment horizontal="center" vertical="center" wrapText="1"/>
    </xf>
    <xf numFmtId="0" fontId="3" fillId="3" borderId="77" xfId="0" applyFont="1" applyFill="1" applyBorder="1" applyAlignment="1">
      <alignment horizontal="left" vertical="center" wrapText="1" indent="1"/>
    </xf>
    <xf numFmtId="0" fontId="3" fillId="3" borderId="78" xfId="0" applyFont="1" applyFill="1" applyBorder="1" applyAlignment="1">
      <alignment horizontal="left" vertical="center" wrapText="1" indent="1"/>
    </xf>
    <xf numFmtId="0" fontId="3" fillId="3" borderId="79" xfId="0" applyFont="1" applyFill="1" applyBorder="1" applyAlignment="1">
      <alignment horizontal="left" vertical="center" wrapText="1" indent="1"/>
    </xf>
    <xf numFmtId="0" fontId="0" fillId="3" borderId="71" xfId="0" applyFill="1" applyBorder="1" applyAlignment="1">
      <alignment horizontal="center" vertical="center" wrapText="1"/>
    </xf>
    <xf numFmtId="0" fontId="0" fillId="3" borderId="55" xfId="0" applyFill="1" applyBorder="1" applyAlignment="1">
      <alignment horizontal="center" vertical="center" wrapText="1"/>
    </xf>
    <xf numFmtId="0" fontId="0" fillId="4" borderId="57" xfId="0" applyFill="1" applyBorder="1" applyAlignment="1">
      <alignment horizontal="center" vertical="center" wrapText="1"/>
    </xf>
    <xf numFmtId="0" fontId="0" fillId="3" borderId="57" xfId="0" applyFill="1" applyBorder="1" applyAlignment="1">
      <alignment horizontal="center" vertical="center" wrapText="1"/>
    </xf>
    <xf numFmtId="0" fontId="3" fillId="3" borderId="12" xfId="0" applyFont="1" applyFill="1" applyBorder="1" applyAlignment="1">
      <alignment horizontal="left" vertical="center" wrapText="1" indent="1"/>
    </xf>
    <xf numFmtId="0" fontId="3" fillId="3" borderId="2" xfId="0" applyFont="1" applyFill="1" applyBorder="1" applyAlignment="1">
      <alignment horizontal="left" vertical="center" wrapText="1" indent="1"/>
    </xf>
    <xf numFmtId="0" fontId="3" fillId="3" borderId="3" xfId="0" applyFont="1" applyFill="1" applyBorder="1" applyAlignment="1">
      <alignment horizontal="left" vertical="center" wrapText="1" indent="1"/>
    </xf>
    <xf numFmtId="0" fontId="0" fillId="4" borderId="20" xfId="0" applyFill="1" applyBorder="1" applyAlignment="1">
      <alignment horizontal="left" vertical="center" wrapText="1" indent="1"/>
    </xf>
    <xf numFmtId="0" fontId="0" fillId="4" borderId="18" xfId="0" applyFill="1" applyBorder="1" applyAlignment="1">
      <alignment horizontal="left" vertical="center" wrapText="1" indent="1"/>
    </xf>
    <xf numFmtId="0" fontId="0" fillId="4" borderId="19" xfId="0" applyFill="1" applyBorder="1" applyAlignment="1">
      <alignment horizontal="left" vertical="center" wrapText="1" indent="1"/>
    </xf>
    <xf numFmtId="0" fontId="0" fillId="4" borderId="71" xfId="0" applyFill="1" applyBorder="1" applyAlignment="1">
      <alignment horizontal="center" vertical="center" wrapText="1"/>
    </xf>
    <xf numFmtId="0" fontId="0" fillId="4" borderId="55" xfId="0" applyFill="1" applyBorder="1" applyAlignment="1">
      <alignment horizontal="center" vertical="center" wrapText="1"/>
    </xf>
    <xf numFmtId="0" fontId="0" fillId="3" borderId="50" xfId="0" applyFill="1" applyBorder="1" applyAlignment="1">
      <alignment horizontal="center" vertical="center" wrapText="1"/>
    </xf>
    <xf numFmtId="0" fontId="0" fillId="3" borderId="76" xfId="0" applyFill="1" applyBorder="1" applyAlignment="1">
      <alignment horizontal="center" vertical="center" wrapText="1"/>
    </xf>
    <xf numFmtId="0" fontId="0" fillId="0" borderId="55" xfId="0" applyBorder="1" applyAlignment="1">
      <alignment horizontal="center"/>
    </xf>
    <xf numFmtId="0" fontId="0" fillId="3" borderId="56" xfId="0" applyFill="1" applyBorder="1" applyAlignment="1">
      <alignment horizontal="center" vertical="center" wrapText="1"/>
    </xf>
    <xf numFmtId="0" fontId="0" fillId="4" borderId="0" xfId="0" applyFill="1" applyAlignment="1">
      <alignment horizontal="center" vertical="center" wrapText="1"/>
    </xf>
    <xf numFmtId="0" fontId="3" fillId="4" borderId="100" xfId="0" applyFont="1" applyFill="1" applyBorder="1" applyAlignment="1">
      <alignment horizontal="center" vertical="center" wrapText="1"/>
    </xf>
    <xf numFmtId="0" fontId="3" fillId="4" borderId="83" xfId="0" applyFont="1" applyFill="1" applyBorder="1" applyAlignment="1">
      <alignment horizontal="center" vertical="center" wrapText="1"/>
    </xf>
    <xf numFmtId="49" fontId="19" fillId="10" borderId="125" xfId="0" quotePrefix="1" applyNumberFormat="1" applyFont="1" applyFill="1" applyBorder="1" applyAlignment="1">
      <alignment horizontal="left" vertical="center" wrapText="1"/>
    </xf>
    <xf numFmtId="49" fontId="19" fillId="10" borderId="0" xfId="0" applyNumberFormat="1" applyFont="1" applyFill="1" applyAlignment="1">
      <alignment horizontal="left" vertical="center" wrapText="1"/>
    </xf>
    <xf numFmtId="49" fontId="19" fillId="10" borderId="126" xfId="0" applyNumberFormat="1" applyFont="1" applyFill="1" applyBorder="1" applyAlignment="1">
      <alignment horizontal="left" vertical="center" wrapText="1"/>
    </xf>
    <xf numFmtId="49" fontId="18" fillId="10" borderId="105" xfId="0" quotePrefix="1" applyNumberFormat="1" applyFont="1" applyFill="1" applyBorder="1" applyAlignment="1">
      <alignment horizontal="left" wrapText="1"/>
    </xf>
    <xf numFmtId="49" fontId="6" fillId="10" borderId="106" xfId="0" quotePrefix="1" applyNumberFormat="1" applyFont="1" applyFill="1" applyBorder="1" applyAlignment="1">
      <alignment horizontal="left" wrapText="1"/>
    </xf>
    <xf numFmtId="49" fontId="6" fillId="10" borderId="107" xfId="0" quotePrefix="1" applyNumberFormat="1" applyFont="1" applyFill="1" applyBorder="1" applyAlignment="1">
      <alignment horizontal="left" wrapText="1"/>
    </xf>
    <xf numFmtId="49" fontId="19" fillId="10" borderId="0" xfId="0" quotePrefix="1" applyNumberFormat="1" applyFont="1" applyFill="1" applyAlignment="1">
      <alignment horizontal="left" vertical="center" wrapText="1"/>
    </xf>
    <xf numFmtId="49" fontId="19" fillId="10" borderId="126" xfId="0" quotePrefix="1" applyNumberFormat="1"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72" xfId="0" applyFont="1" applyFill="1" applyBorder="1" applyAlignment="1">
      <alignment horizontal="center" vertical="center" wrapText="1"/>
    </xf>
    <xf numFmtId="0" fontId="4" fillId="3" borderId="22"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3" fillId="4" borderId="70" xfId="0" applyFont="1" applyFill="1" applyBorder="1" applyAlignment="1">
      <alignment horizontal="center" vertical="center" wrapText="1"/>
    </xf>
    <xf numFmtId="0" fontId="3" fillId="4" borderId="59"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4" borderId="80"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4" borderId="61"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84" xfId="0" applyFont="1" applyFill="1" applyBorder="1" applyAlignment="1">
      <alignment horizontal="center" vertical="center" wrapText="1"/>
    </xf>
    <xf numFmtId="0" fontId="3" fillId="4" borderId="86" xfId="0" applyFont="1" applyFill="1" applyBorder="1" applyAlignment="1">
      <alignment horizontal="center" vertical="center" wrapText="1"/>
    </xf>
    <xf numFmtId="0" fontId="3" fillId="4" borderId="84" xfId="0" applyFont="1" applyFill="1" applyBorder="1" applyAlignment="1">
      <alignment horizontal="center" vertical="center" wrapText="1"/>
    </xf>
    <xf numFmtId="0" fontId="3" fillId="4" borderId="93" xfId="0" applyFont="1" applyFill="1" applyBorder="1" applyAlignment="1">
      <alignment vertical="center" wrapText="1"/>
    </xf>
    <xf numFmtId="0" fontId="3" fillId="4" borderId="95" xfId="0" applyFont="1" applyFill="1" applyBorder="1" applyAlignment="1">
      <alignment vertical="center" wrapText="1"/>
    </xf>
    <xf numFmtId="0" fontId="3" fillId="3" borderId="93" xfId="0" applyFont="1" applyFill="1" applyBorder="1" applyAlignment="1">
      <alignment vertical="center" wrapText="1"/>
    </xf>
    <xf numFmtId="0" fontId="3" fillId="3" borderId="94" xfId="0" applyFont="1" applyFill="1" applyBorder="1" applyAlignment="1">
      <alignment vertical="center" wrapText="1"/>
    </xf>
    <xf numFmtId="0" fontId="3" fillId="4" borderId="94" xfId="0" applyFont="1" applyFill="1" applyBorder="1" applyAlignment="1">
      <alignment vertical="center" wrapText="1"/>
    </xf>
    <xf numFmtId="0" fontId="0" fillId="2" borderId="96" xfId="0" applyFill="1" applyBorder="1" applyAlignment="1">
      <alignment horizontal="center" vertical="center" wrapText="1"/>
    </xf>
    <xf numFmtId="0" fontId="0" fillId="2" borderId="46" xfId="0"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72" xfId="0" applyFont="1" applyFill="1" applyBorder="1" applyAlignment="1">
      <alignment horizontal="center" vertical="center" wrapText="1"/>
    </xf>
    <xf numFmtId="0" fontId="3" fillId="3" borderId="22" xfId="0" applyFont="1" applyFill="1" applyBorder="1" applyAlignment="1">
      <alignment vertical="center" wrapText="1"/>
    </xf>
    <xf numFmtId="0" fontId="3" fillId="3" borderId="11" xfId="0" applyFont="1" applyFill="1" applyBorder="1" applyAlignment="1">
      <alignment vertical="center" wrapText="1"/>
    </xf>
    <xf numFmtId="0" fontId="3" fillId="3" borderId="33"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4" borderId="22" xfId="0" applyFont="1" applyFill="1" applyBorder="1" applyAlignment="1">
      <alignment vertical="center" wrapText="1"/>
    </xf>
    <xf numFmtId="0" fontId="3" fillId="4" borderId="8" xfId="0" applyFont="1" applyFill="1" applyBorder="1" applyAlignment="1">
      <alignment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3" fillId="4" borderId="11" xfId="0" applyFont="1" applyFill="1" applyBorder="1" applyAlignment="1">
      <alignment vertical="center" wrapText="1"/>
    </xf>
    <xf numFmtId="0" fontId="1" fillId="2" borderId="87" xfId="0" applyFont="1" applyFill="1" applyBorder="1" applyAlignment="1">
      <alignment horizontal="center" vertical="center" wrapText="1"/>
    </xf>
    <xf numFmtId="0" fontId="0" fillId="2" borderId="57" xfId="0" applyFill="1" applyBorder="1" applyAlignment="1">
      <alignment horizontal="center" vertical="center" wrapText="1"/>
    </xf>
    <xf numFmtId="0" fontId="0" fillId="4" borderId="88" xfId="0" applyFill="1" applyBorder="1" applyAlignment="1">
      <alignment horizontal="center" vertical="center" wrapText="1"/>
    </xf>
    <xf numFmtId="0" fontId="0" fillId="4" borderId="89" xfId="0"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3" borderId="70"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4" borderId="47" xfId="0" applyFont="1" applyFill="1" applyBorder="1" applyAlignment="1">
      <alignment horizontal="center" vertical="center" wrapText="1"/>
    </xf>
    <xf numFmtId="0" fontId="3" fillId="4" borderId="60"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0" fillId="4" borderId="90" xfId="0" applyFill="1" applyBorder="1" applyAlignment="1">
      <alignment horizontal="center" vertical="center" wrapText="1"/>
    </xf>
    <xf numFmtId="0" fontId="0" fillId="4" borderId="91" xfId="0" applyFill="1" applyBorder="1" applyAlignment="1">
      <alignment horizontal="center" vertical="center" wrapText="1"/>
    </xf>
    <xf numFmtId="0" fontId="0" fillId="4" borderId="73" xfId="0" applyFill="1" applyBorder="1" applyAlignment="1">
      <alignment horizontal="center" vertical="center" wrapText="1"/>
    </xf>
    <xf numFmtId="0" fontId="0" fillId="4" borderId="92" xfId="0" applyFill="1" applyBorder="1" applyAlignment="1">
      <alignment horizontal="center" vertical="center" wrapText="1"/>
    </xf>
    <xf numFmtId="0" fontId="3" fillId="4" borderId="15" xfId="0" applyFont="1" applyFill="1" applyBorder="1" applyAlignment="1">
      <alignment horizontal="center" vertical="center" wrapText="1"/>
    </xf>
    <xf numFmtId="0" fontId="1" fillId="2" borderId="48" xfId="0" applyFont="1" applyFill="1" applyBorder="1" applyAlignment="1">
      <alignment vertical="center" wrapText="1"/>
    </xf>
    <xf numFmtId="0" fontId="6" fillId="2" borderId="8" xfId="0" applyFont="1" applyFill="1" applyBorder="1" applyAlignment="1">
      <alignment vertical="center" wrapText="1"/>
    </xf>
    <xf numFmtId="0" fontId="6" fillId="2" borderId="11" xfId="0" applyFont="1" applyFill="1" applyBorder="1" applyAlignment="1">
      <alignment vertical="center" wrapText="1"/>
    </xf>
    <xf numFmtId="0" fontId="0" fillId="2" borderId="16"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3" fillId="3" borderId="24"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0" fillId="2" borderId="52" xfId="0" applyFill="1" applyBorder="1" applyAlignment="1">
      <alignment horizontal="center" vertical="center" wrapText="1"/>
    </xf>
    <xf numFmtId="0" fontId="4" fillId="4" borderId="22" xfId="0" applyFont="1" applyFill="1" applyBorder="1" applyAlignment="1">
      <alignment vertical="center" wrapText="1"/>
    </xf>
    <xf numFmtId="0" fontId="4" fillId="4" borderId="11" xfId="0" applyFont="1" applyFill="1" applyBorder="1" applyAlignment="1">
      <alignment vertical="center" wrapText="1"/>
    </xf>
    <xf numFmtId="0" fontId="4" fillId="3" borderId="22" xfId="0" applyFont="1" applyFill="1" applyBorder="1" applyAlignment="1">
      <alignment vertical="center" wrapText="1"/>
    </xf>
    <xf numFmtId="0" fontId="4" fillId="3" borderId="11" xfId="0" applyFont="1" applyFill="1" applyBorder="1" applyAlignment="1">
      <alignment vertical="center" wrapText="1"/>
    </xf>
    <xf numFmtId="0" fontId="0" fillId="2" borderId="15" xfId="0"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wrapText="1"/>
    </xf>
    <xf numFmtId="0" fontId="0" fillId="2" borderId="8" xfId="0" applyFill="1" applyBorder="1" applyAlignment="1">
      <alignment vertical="center" wrapText="1"/>
    </xf>
    <xf numFmtId="0" fontId="0" fillId="2" borderId="11" xfId="0" applyFill="1" applyBorder="1" applyAlignment="1">
      <alignment vertical="center" wrapText="1"/>
    </xf>
    <xf numFmtId="0" fontId="1" fillId="2" borderId="98" xfId="0" applyFont="1" applyFill="1" applyBorder="1" applyAlignment="1">
      <alignment horizontal="center" vertical="center" wrapText="1"/>
    </xf>
    <xf numFmtId="0" fontId="0" fillId="2" borderId="98" xfId="0" applyFill="1" applyBorder="1" applyAlignment="1">
      <alignment horizontal="center" vertical="center" wrapText="1"/>
    </xf>
    <xf numFmtId="0" fontId="0" fillId="2" borderId="55" xfId="0" applyFill="1" applyBorder="1" applyAlignment="1">
      <alignment horizontal="center" vertical="center" wrapText="1"/>
    </xf>
    <xf numFmtId="0" fontId="0" fillId="3" borderId="90" xfId="0" applyFill="1" applyBorder="1" applyAlignment="1">
      <alignment horizontal="center" vertical="center" wrapText="1"/>
    </xf>
    <xf numFmtId="0" fontId="0" fillId="3" borderId="91" xfId="0" applyFill="1" applyBorder="1" applyAlignment="1">
      <alignment horizontal="center" vertical="center" wrapText="1"/>
    </xf>
    <xf numFmtId="0" fontId="0" fillId="3" borderId="73" xfId="0" applyFill="1" applyBorder="1" applyAlignment="1">
      <alignment horizontal="center" vertical="center" wrapText="1"/>
    </xf>
    <xf numFmtId="0" fontId="0" fillId="3" borderId="92" xfId="0" applyFill="1" applyBorder="1" applyAlignment="1">
      <alignment horizontal="center" vertical="center" wrapText="1"/>
    </xf>
    <xf numFmtId="0" fontId="1" fillId="2" borderId="71" xfId="0" applyFont="1" applyFill="1" applyBorder="1" applyAlignment="1">
      <alignment horizontal="center" vertical="center" wrapText="1"/>
    </xf>
    <xf numFmtId="0" fontId="0" fillId="3" borderId="99" xfId="0" applyFill="1" applyBorder="1" applyAlignment="1">
      <alignment horizontal="center" vertical="center" wrapText="1"/>
    </xf>
    <xf numFmtId="0" fontId="0" fillId="3" borderId="74" xfId="0" applyFill="1" applyBorder="1" applyAlignment="1">
      <alignment horizontal="center" vertical="center" wrapText="1"/>
    </xf>
    <xf numFmtId="0" fontId="0" fillId="3" borderId="148" xfId="0" applyFill="1" applyBorder="1" applyAlignment="1">
      <alignment horizontal="center" vertical="center" wrapText="1"/>
    </xf>
    <xf numFmtId="0" fontId="0" fillId="3" borderId="149" xfId="0" applyFill="1" applyBorder="1" applyAlignment="1">
      <alignment horizontal="center" vertical="center" wrapText="1"/>
    </xf>
    <xf numFmtId="0" fontId="1" fillId="2" borderId="49" xfId="0" applyFont="1" applyFill="1" applyBorder="1" applyAlignment="1">
      <alignment horizontal="center" vertical="center" wrapText="1"/>
    </xf>
    <xf numFmtId="0" fontId="1" fillId="2" borderId="57" xfId="0" applyFont="1" applyFill="1" applyBorder="1" applyAlignment="1">
      <alignment horizontal="center" vertical="center" wrapText="1"/>
    </xf>
    <xf numFmtId="0" fontId="0" fillId="3" borderId="75" xfId="0" applyFill="1" applyBorder="1" applyAlignment="1">
      <alignment horizontal="center" vertical="center" wrapText="1"/>
    </xf>
    <xf numFmtId="0" fontId="0" fillId="3" borderId="102" xfId="0" applyFill="1" applyBorder="1" applyAlignment="1">
      <alignment horizontal="center" vertical="center" wrapText="1"/>
    </xf>
    <xf numFmtId="0" fontId="3" fillId="4" borderId="62" xfId="0" applyFont="1" applyFill="1" applyBorder="1" applyAlignment="1">
      <alignment vertical="center" wrapText="1"/>
    </xf>
    <xf numFmtId="0" fontId="15" fillId="7" borderId="105" xfId="0" applyFont="1" applyFill="1" applyBorder="1" applyAlignment="1">
      <alignment horizontal="left" vertical="center"/>
    </xf>
    <xf numFmtId="0" fontId="15" fillId="7" borderId="106" xfId="0" applyFont="1" applyFill="1" applyBorder="1" applyAlignment="1">
      <alignment horizontal="left" vertical="center"/>
    </xf>
    <xf numFmtId="0" fontId="15" fillId="7" borderId="108" xfId="0" applyFont="1" applyFill="1" applyBorder="1" applyAlignment="1">
      <alignment horizontal="left" vertical="center"/>
    </xf>
    <xf numFmtId="0" fontId="15" fillId="7" borderId="109" xfId="0" applyFont="1" applyFill="1" applyBorder="1" applyAlignment="1">
      <alignment horizontal="left" vertical="center"/>
    </xf>
    <xf numFmtId="49" fontId="18" fillId="10" borderId="105" xfId="0" applyNumberFormat="1" applyFont="1" applyFill="1" applyBorder="1" applyAlignment="1">
      <alignment horizontal="left"/>
    </xf>
    <xf numFmtId="49" fontId="18" fillId="10" borderId="106" xfId="0" applyNumberFormat="1" applyFont="1" applyFill="1" applyBorder="1" applyAlignment="1">
      <alignment horizontal="left"/>
    </xf>
    <xf numFmtId="49" fontId="18" fillId="10" borderId="107" xfId="0" applyNumberFormat="1" applyFont="1" applyFill="1" applyBorder="1" applyAlignment="1">
      <alignment horizontal="left"/>
    </xf>
    <xf numFmtId="49" fontId="22" fillId="10" borderId="105" xfId="0" applyNumberFormat="1" applyFont="1" applyFill="1" applyBorder="1" applyAlignment="1">
      <alignment horizontal="left" vertical="top" wrapText="1"/>
    </xf>
    <xf numFmtId="49" fontId="22" fillId="10" borderId="106" xfId="0" applyNumberFormat="1" applyFont="1" applyFill="1" applyBorder="1" applyAlignment="1">
      <alignment horizontal="left" vertical="top" wrapText="1"/>
    </xf>
    <xf numFmtId="49" fontId="22" fillId="10" borderId="107" xfId="0" applyNumberFormat="1" applyFont="1" applyFill="1" applyBorder="1" applyAlignment="1">
      <alignment horizontal="left" vertical="top" wrapText="1"/>
    </xf>
    <xf numFmtId="49" fontId="22" fillId="10" borderId="125" xfId="0" applyNumberFormat="1" applyFont="1" applyFill="1" applyBorder="1" applyAlignment="1">
      <alignment horizontal="left" vertical="top" wrapText="1"/>
    </xf>
    <xf numFmtId="49" fontId="22" fillId="10" borderId="0" xfId="0" applyNumberFormat="1" applyFont="1" applyFill="1" applyAlignment="1">
      <alignment horizontal="left" vertical="top" wrapText="1"/>
    </xf>
    <xf numFmtId="49" fontId="22" fillId="10" borderId="126" xfId="0" applyNumberFormat="1" applyFont="1" applyFill="1" applyBorder="1" applyAlignment="1">
      <alignment horizontal="left" vertical="top" wrapText="1"/>
    </xf>
    <xf numFmtId="49" fontId="22" fillId="10" borderId="108" xfId="0" applyNumberFormat="1" applyFont="1" applyFill="1" applyBorder="1" applyAlignment="1">
      <alignment horizontal="left" vertical="top" wrapText="1"/>
    </xf>
    <xf numFmtId="49" fontId="22" fillId="10" borderId="109" xfId="0" applyNumberFormat="1" applyFont="1" applyFill="1" applyBorder="1" applyAlignment="1">
      <alignment horizontal="left" vertical="top" wrapText="1"/>
    </xf>
    <xf numFmtId="49" fontId="22" fillId="10" borderId="110" xfId="0" applyNumberFormat="1" applyFont="1" applyFill="1" applyBorder="1" applyAlignment="1">
      <alignment horizontal="left" vertical="top" wrapText="1"/>
    </xf>
    <xf numFmtId="49" fontId="19" fillId="10" borderId="125" xfId="0" applyNumberFormat="1" applyFont="1" applyFill="1" applyBorder="1" applyAlignment="1">
      <alignment horizontal="left" wrapText="1"/>
    </xf>
    <xf numFmtId="49" fontId="19" fillId="10" borderId="0" xfId="0" applyNumberFormat="1" applyFont="1" applyFill="1" applyAlignment="1">
      <alignment horizontal="left" wrapText="1"/>
    </xf>
    <xf numFmtId="49" fontId="19" fillId="10" borderId="126" xfId="0" applyNumberFormat="1" applyFont="1" applyFill="1" applyBorder="1" applyAlignment="1">
      <alignment horizontal="left" wrapText="1"/>
    </xf>
    <xf numFmtId="49" fontId="19" fillId="10" borderId="108" xfId="0" applyNumberFormat="1" applyFont="1" applyFill="1" applyBorder="1" applyAlignment="1">
      <alignment horizontal="left" wrapText="1"/>
    </xf>
    <xf numFmtId="49" fontId="19" fillId="10" borderId="109" xfId="0" applyNumberFormat="1" applyFont="1" applyFill="1" applyBorder="1" applyAlignment="1">
      <alignment horizontal="left" wrapText="1"/>
    </xf>
    <xf numFmtId="49" fontId="19" fillId="10" borderId="110" xfId="0" applyNumberFormat="1" applyFont="1" applyFill="1" applyBorder="1" applyAlignment="1">
      <alignment horizontal="left" wrapText="1"/>
    </xf>
    <xf numFmtId="0" fontId="26" fillId="8" borderId="0" xfId="0" applyFont="1" applyFill="1" applyAlignment="1" applyProtection="1">
      <alignment horizontal="center" vertical="center" wrapText="1"/>
      <protection locked="0"/>
    </xf>
    <xf numFmtId="0" fontId="27" fillId="7" borderId="105" xfId="0" applyFont="1" applyFill="1" applyBorder="1" applyAlignment="1">
      <alignment horizontal="center" vertical="center" wrapText="1"/>
    </xf>
    <xf numFmtId="0" fontId="27" fillId="7" borderId="106" xfId="0" applyFont="1" applyFill="1" applyBorder="1" applyAlignment="1">
      <alignment horizontal="center" vertical="center"/>
    </xf>
    <xf numFmtId="0" fontId="27" fillId="7" borderId="107" xfId="0" applyFont="1" applyFill="1" applyBorder="1" applyAlignment="1">
      <alignment horizontal="center" vertical="center"/>
    </xf>
    <xf numFmtId="0" fontId="27" fillId="7" borderId="125" xfId="0" applyFont="1" applyFill="1" applyBorder="1" applyAlignment="1">
      <alignment horizontal="center" vertical="center"/>
    </xf>
    <xf numFmtId="0" fontId="27" fillId="7" borderId="0" xfId="0" applyFont="1" applyFill="1" applyAlignment="1">
      <alignment horizontal="center" vertical="center"/>
    </xf>
    <xf numFmtId="0" fontId="27" fillId="7" borderId="126" xfId="0" applyFont="1" applyFill="1" applyBorder="1" applyAlignment="1">
      <alignment horizontal="center" vertical="center"/>
    </xf>
    <xf numFmtId="0" fontId="27" fillId="7" borderId="108" xfId="0" applyFont="1" applyFill="1" applyBorder="1" applyAlignment="1">
      <alignment horizontal="center" vertical="center"/>
    </xf>
    <xf numFmtId="0" fontId="27" fillId="7" borderId="109" xfId="0" applyFont="1" applyFill="1" applyBorder="1" applyAlignment="1">
      <alignment horizontal="center" vertical="center"/>
    </xf>
    <xf numFmtId="0" fontId="27" fillId="7" borderId="110" xfId="0" applyFont="1" applyFill="1" applyBorder="1" applyAlignment="1">
      <alignment horizontal="center" vertical="center"/>
    </xf>
    <xf numFmtId="0" fontId="27" fillId="7" borderId="105" xfId="0" applyFont="1" applyFill="1" applyBorder="1" applyAlignment="1">
      <alignment horizontal="center"/>
    </xf>
    <xf numFmtId="0" fontId="27" fillId="7" borderId="106" xfId="0" applyFont="1" applyFill="1" applyBorder="1" applyAlignment="1">
      <alignment horizontal="center"/>
    </xf>
    <xf numFmtId="0" fontId="27" fillId="7" borderId="107" xfId="0" applyFont="1" applyFill="1" applyBorder="1" applyAlignment="1">
      <alignment horizontal="center"/>
    </xf>
    <xf numFmtId="0" fontId="28" fillId="7" borderId="127" xfId="0" applyFont="1" applyFill="1" applyBorder="1" applyAlignment="1">
      <alignment horizontal="center" vertical="center" wrapText="1"/>
    </xf>
    <xf numFmtId="0" fontId="28" fillId="7" borderId="108" xfId="0" applyFont="1" applyFill="1" applyBorder="1" applyAlignment="1">
      <alignment horizontal="center" vertical="center" wrapText="1"/>
    </xf>
    <xf numFmtId="0" fontId="28" fillId="7" borderId="128" xfId="0" applyFont="1" applyFill="1" applyBorder="1" applyAlignment="1">
      <alignment horizontal="center" vertical="center" wrapText="1"/>
    </xf>
    <xf numFmtId="0" fontId="28" fillId="7" borderId="130" xfId="0" applyFont="1" applyFill="1" applyBorder="1" applyAlignment="1">
      <alignment horizontal="center" vertical="center" wrapText="1"/>
    </xf>
    <xf numFmtId="0" fontId="29" fillId="7" borderId="89" xfId="0" applyFont="1" applyFill="1" applyBorder="1" applyAlignment="1">
      <alignment horizontal="center" vertical="center" wrapText="1"/>
    </xf>
    <xf numFmtId="0" fontId="29" fillId="7" borderId="109" xfId="0" applyFont="1" applyFill="1" applyBorder="1" applyAlignment="1">
      <alignment horizontal="center" vertical="center" wrapText="1"/>
    </xf>
    <xf numFmtId="0" fontId="29" fillId="7" borderId="129" xfId="0" applyFont="1" applyFill="1" applyBorder="1" applyAlignment="1">
      <alignment horizontal="center" vertical="center" wrapText="1"/>
    </xf>
    <xf numFmtId="0" fontId="29" fillId="7" borderId="131" xfId="0" applyFont="1" applyFill="1" applyBorder="1" applyAlignment="1">
      <alignment horizontal="center" vertical="center" wrapText="1"/>
    </xf>
    <xf numFmtId="0" fontId="1" fillId="8" borderId="0" xfId="0" applyFont="1" applyFill="1" applyAlignment="1">
      <alignment horizontal="center" vertical="center"/>
    </xf>
    <xf numFmtId="0" fontId="14" fillId="8" borderId="0" xfId="0" applyFont="1" applyFill="1" applyAlignment="1">
      <alignment horizontal="center" vertical="center"/>
    </xf>
    <xf numFmtId="10" fontId="30" fillId="8" borderId="135" xfId="0" applyNumberFormat="1" applyFont="1" applyFill="1" applyBorder="1" applyAlignment="1">
      <alignment horizontal="left" vertical="center" wrapText="1"/>
    </xf>
    <xf numFmtId="10" fontId="30" fillId="8" borderId="136" xfId="0" applyNumberFormat="1" applyFont="1" applyFill="1" applyBorder="1" applyAlignment="1">
      <alignment horizontal="left" vertical="center" wrapText="1"/>
    </xf>
    <xf numFmtId="10" fontId="30" fillId="8" borderId="137" xfId="0" applyNumberFormat="1" applyFont="1" applyFill="1" applyBorder="1" applyAlignment="1">
      <alignment horizontal="left" vertical="center" wrapText="1"/>
    </xf>
    <xf numFmtId="0" fontId="30" fillId="8" borderId="141" xfId="0" applyFont="1" applyFill="1" applyBorder="1" applyAlignment="1">
      <alignment horizontal="left" vertical="center" wrapText="1"/>
    </xf>
    <xf numFmtId="0" fontId="30" fillId="8" borderId="142" xfId="0" applyFont="1" applyFill="1" applyBorder="1" applyAlignment="1">
      <alignment horizontal="left" vertical="center" wrapText="1"/>
    </xf>
    <xf numFmtId="0" fontId="30" fillId="8" borderId="143" xfId="0" applyFont="1" applyFill="1" applyBorder="1" applyAlignment="1">
      <alignment horizontal="left" vertical="center" wrapText="1"/>
    </xf>
    <xf numFmtId="0" fontId="0" fillId="8" borderId="0" xfId="0" applyFill="1" applyAlignment="1">
      <alignment horizontal="left" vertical="top" wrapText="1"/>
    </xf>
    <xf numFmtId="0" fontId="0" fillId="8" borderId="0" xfId="0" applyFill="1" applyAlignment="1">
      <alignment horizontal="left" vertical="top"/>
    </xf>
    <xf numFmtId="0" fontId="30" fillId="8" borderId="105" xfId="0" applyFont="1" applyFill="1" applyBorder="1" applyAlignment="1">
      <alignment horizontal="left" vertical="center" wrapText="1"/>
    </xf>
    <xf numFmtId="0" fontId="30" fillId="8" borderId="106" xfId="0" applyFont="1" applyFill="1" applyBorder="1" applyAlignment="1">
      <alignment horizontal="left" vertical="center" wrapText="1"/>
    </xf>
    <xf numFmtId="0" fontId="30" fillId="8" borderId="107" xfId="0" applyFont="1" applyFill="1" applyBorder="1" applyAlignment="1">
      <alignment horizontal="left" vertical="center" wrapText="1"/>
    </xf>
    <xf numFmtId="10" fontId="0" fillId="7" borderId="133" xfId="0" applyNumberFormat="1" applyFill="1" applyBorder="1" applyAlignment="1">
      <alignment horizontal="center" vertical="center"/>
    </xf>
    <xf numFmtId="10" fontId="0" fillId="7" borderId="139" xfId="0" applyNumberFormat="1" applyFill="1" applyBorder="1" applyAlignment="1">
      <alignment horizontal="center" vertical="center"/>
    </xf>
    <xf numFmtId="10" fontId="0" fillId="7" borderId="130" xfId="0" applyNumberFormat="1" applyFill="1" applyBorder="1" applyAlignment="1">
      <alignment horizontal="center" vertical="center"/>
    </xf>
    <xf numFmtId="1" fontId="6" fillId="12" borderId="106" xfId="0" applyNumberFormat="1" applyFont="1" applyFill="1" applyBorder="1" applyAlignment="1">
      <alignment horizontal="center" vertical="center"/>
    </xf>
    <xf numFmtId="1" fontId="6" fillId="12" borderId="0" xfId="0" applyNumberFormat="1" applyFont="1" applyFill="1" applyAlignment="1">
      <alignment horizontal="center" vertical="center"/>
    </xf>
    <xf numFmtId="1" fontId="6" fillId="12" borderId="109" xfId="0" applyNumberFormat="1" applyFont="1" applyFill="1" applyBorder="1" applyAlignment="1">
      <alignment horizontal="center" vertical="center"/>
    </xf>
    <xf numFmtId="164" fontId="6" fillId="13" borderId="134" xfId="0" applyNumberFormat="1" applyFont="1" applyFill="1" applyBorder="1" applyAlignment="1">
      <alignment horizontal="center" vertical="center"/>
    </xf>
    <xf numFmtId="164" fontId="6" fillId="13" borderId="140" xfId="0" applyNumberFormat="1" applyFont="1" applyFill="1" applyBorder="1" applyAlignment="1">
      <alignment horizontal="center" vertical="center"/>
    </xf>
    <xf numFmtId="164" fontId="6" fillId="13" borderId="131" xfId="0" applyNumberFormat="1" applyFont="1" applyFill="1" applyBorder="1" applyAlignment="1">
      <alignment horizontal="center" vertical="center"/>
    </xf>
    <xf numFmtId="0" fontId="1" fillId="8" borderId="0" xfId="0" applyFont="1" applyFill="1" applyAlignment="1">
      <alignment horizontal="left" vertical="center" wrapText="1"/>
    </xf>
    <xf numFmtId="0" fontId="25" fillId="8" borderId="0" xfId="0" applyFont="1" applyFill="1" applyAlignment="1">
      <alignment horizontal="left" vertical="top" wrapText="1"/>
    </xf>
    <xf numFmtId="0" fontId="25" fillId="8" borderId="0" xfId="0" quotePrefix="1" applyFont="1" applyFill="1" applyAlignment="1">
      <alignment horizontal="left" vertical="top" wrapText="1"/>
    </xf>
    <xf numFmtId="0" fontId="31" fillId="8" borderId="0" xfId="0" applyFont="1" applyFill="1" applyAlignment="1" applyProtection="1">
      <alignment horizontal="center" vertical="center" wrapText="1"/>
      <protection hidden="1"/>
    </xf>
    <xf numFmtId="0" fontId="3" fillId="4" borderId="19" xfId="0" applyFont="1" applyFill="1" applyBorder="1" applyAlignment="1">
      <alignment horizontal="center" vertical="center" wrapText="1"/>
    </xf>
    <xf numFmtId="0" fontId="3" fillId="3" borderId="4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4" borderId="155" xfId="0" applyFont="1" applyFill="1" applyBorder="1" applyAlignment="1">
      <alignment horizontal="center" vertical="center" wrapText="1"/>
    </xf>
    <xf numFmtId="0" fontId="2" fillId="2" borderId="76"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00" xfId="0" applyFont="1" applyFill="1" applyBorder="1" applyAlignment="1">
      <alignment horizontal="center" vertical="center" wrapText="1"/>
    </xf>
    <xf numFmtId="49" fontId="19" fillId="10" borderId="125" xfId="0" applyNumberFormat="1" applyFont="1" applyFill="1" applyBorder="1" applyAlignment="1">
      <alignment horizontal="left" vertical="center" wrapText="1"/>
    </xf>
    <xf numFmtId="0" fontId="8" fillId="4" borderId="1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66" xfId="0" applyFont="1" applyFill="1" applyBorder="1" applyAlignment="1">
      <alignment horizontal="center" vertical="center" wrapText="1"/>
    </xf>
    <xf numFmtId="0" fontId="8" fillId="4" borderId="69" xfId="0" applyFont="1" applyFill="1" applyBorder="1" applyAlignment="1">
      <alignment horizontal="center" vertical="center" wrapText="1"/>
    </xf>
    <xf numFmtId="0" fontId="8" fillId="4" borderId="67"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34"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7" fillId="2" borderId="81" xfId="0" applyFont="1" applyFill="1" applyBorder="1" applyAlignment="1">
      <alignment horizontal="center" vertical="center" wrapText="1"/>
    </xf>
    <xf numFmtId="0" fontId="7" fillId="2" borderId="101"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1"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2" fillId="2" borderId="9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3" fillId="4" borderId="53" xfId="0" applyFont="1" applyFill="1" applyBorder="1" applyAlignment="1">
      <alignment horizontal="center" vertical="center" wrapText="1"/>
    </xf>
    <xf numFmtId="0" fontId="3" fillId="4" borderId="153" xfId="0" applyFont="1" applyFill="1" applyBorder="1" applyAlignment="1">
      <alignment horizontal="center" vertical="center" wrapText="1"/>
    </xf>
    <xf numFmtId="0" fontId="3" fillId="3" borderId="97" xfId="0" applyFont="1" applyFill="1" applyBorder="1" applyAlignment="1">
      <alignment horizontal="center" vertical="center" wrapText="1"/>
    </xf>
    <xf numFmtId="0" fontId="3" fillId="3" borderId="67" xfId="0" applyFont="1" applyFill="1" applyBorder="1" applyAlignment="1">
      <alignment horizontal="center" vertical="center" wrapText="1"/>
    </xf>
    <xf numFmtId="0" fontId="3" fillId="6" borderId="97" xfId="0" applyFont="1" applyFill="1" applyBorder="1" applyAlignment="1">
      <alignment horizontal="center" vertical="center" wrapText="1"/>
    </xf>
    <xf numFmtId="0" fontId="3" fillId="6" borderId="67" xfId="0" applyFont="1" applyFill="1" applyBorder="1" applyAlignment="1">
      <alignment horizontal="center" vertical="center" wrapText="1"/>
    </xf>
    <xf numFmtId="0" fontId="3" fillId="3" borderId="147"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0" fillId="5" borderId="46" xfId="0" applyFill="1" applyBorder="1" applyAlignment="1">
      <alignment horizontal="center"/>
    </xf>
    <xf numFmtId="0" fontId="8" fillId="4" borderId="64" xfId="0" applyFont="1" applyFill="1" applyBorder="1" applyAlignment="1">
      <alignment horizontal="center" vertical="center" wrapText="1"/>
    </xf>
    <xf numFmtId="0" fontId="8" fillId="4" borderId="150" xfId="0" applyFont="1" applyFill="1" applyBorder="1" applyAlignment="1">
      <alignment horizontal="center" vertical="center" wrapText="1"/>
    </xf>
    <xf numFmtId="0" fontId="8" fillId="4" borderId="65"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4" borderId="11" xfId="0" applyFont="1" applyFill="1" applyBorder="1" applyAlignment="1">
      <alignment horizontal="center" vertical="center" wrapText="1"/>
    </xf>
    <xf numFmtId="2" fontId="3" fillId="4" borderId="33" xfId="0" applyNumberFormat="1" applyFont="1" applyFill="1" applyBorder="1" applyAlignment="1">
      <alignment horizontal="center" vertical="center" wrapText="1"/>
    </xf>
    <xf numFmtId="2" fontId="3" fillId="4" borderId="25" xfId="0" applyNumberFormat="1" applyFont="1" applyFill="1" applyBorder="1" applyAlignment="1">
      <alignment horizontal="center" vertical="center" wrapText="1"/>
    </xf>
    <xf numFmtId="2" fontId="3" fillId="4" borderId="58" xfId="0" applyNumberFormat="1" applyFont="1" applyFill="1" applyBorder="1" applyAlignment="1">
      <alignment horizontal="center" vertical="center" wrapText="1"/>
    </xf>
    <xf numFmtId="2" fontId="3" fillId="4" borderId="59" xfId="0" applyNumberFormat="1"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44"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wrapText="1"/>
    </xf>
    <xf numFmtId="2" fontId="3" fillId="3" borderId="33" xfId="0" applyNumberFormat="1" applyFont="1" applyFill="1" applyBorder="1" applyAlignment="1">
      <alignment horizontal="center" vertical="center" wrapText="1"/>
    </xf>
    <xf numFmtId="2" fontId="3" fillId="3" borderId="24" xfId="0" applyNumberFormat="1" applyFont="1" applyFill="1" applyBorder="1" applyAlignment="1">
      <alignment horizontal="center" vertical="center" wrapText="1"/>
    </xf>
    <xf numFmtId="2" fontId="3" fillId="3" borderId="47" xfId="0" applyNumberFormat="1" applyFont="1" applyFill="1" applyBorder="1" applyAlignment="1">
      <alignment horizontal="center" vertical="center" wrapText="1"/>
    </xf>
    <xf numFmtId="2" fontId="3" fillId="3" borderId="55" xfId="0" applyNumberFormat="1" applyFont="1" applyFill="1" applyBorder="1" applyAlignment="1">
      <alignment horizontal="center" vertical="center" wrapText="1"/>
    </xf>
    <xf numFmtId="2" fontId="3" fillId="3" borderId="56" xfId="0" applyNumberFormat="1" applyFont="1" applyFill="1" applyBorder="1" applyAlignment="1">
      <alignment horizontal="center" vertical="center" wrapText="1"/>
    </xf>
    <xf numFmtId="2" fontId="3" fillId="4" borderId="49" xfId="0" applyNumberFormat="1" applyFont="1" applyFill="1" applyBorder="1" applyAlignment="1">
      <alignment horizontal="center" vertical="center" wrapText="1"/>
    </xf>
    <xf numFmtId="2" fontId="3" fillId="4" borderId="57" xfId="0" applyNumberFormat="1" applyFont="1" applyFill="1" applyBorder="1" applyAlignment="1">
      <alignment horizontal="center" vertical="center" wrapText="1"/>
    </xf>
    <xf numFmtId="2" fontId="3" fillId="3" borderId="25" xfId="0" applyNumberFormat="1"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2" fontId="3" fillId="4" borderId="54" xfId="0" applyNumberFormat="1" applyFont="1" applyFill="1" applyBorder="1" applyAlignment="1">
      <alignment horizontal="center" vertical="center" wrapText="1"/>
    </xf>
    <xf numFmtId="2" fontId="3" fillId="4" borderId="16"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0" fillId="4" borderId="51" xfId="0" applyFill="1" applyBorder="1" applyAlignment="1">
      <alignment horizontal="right" vertical="center" wrapText="1" indent="1"/>
    </xf>
    <xf numFmtId="0" fontId="0" fillId="4" borderId="46" xfId="0" applyFill="1" applyBorder="1" applyAlignment="1">
      <alignment horizontal="right" vertical="center" wrapText="1" indent="1"/>
    </xf>
    <xf numFmtId="0" fontId="0" fillId="4" borderId="52" xfId="0" applyFill="1" applyBorder="1" applyAlignment="1">
      <alignment horizontal="right" vertical="center" wrapText="1" indent="1"/>
    </xf>
    <xf numFmtId="0" fontId="3" fillId="4" borderId="12" xfId="0" applyFont="1" applyFill="1" applyBorder="1" applyAlignment="1">
      <alignment horizontal="right" vertical="center" wrapText="1" indent="1"/>
    </xf>
    <xf numFmtId="0" fontId="3" fillId="4" borderId="2" xfId="0" applyFont="1" applyFill="1" applyBorder="1" applyAlignment="1">
      <alignment horizontal="right" vertical="center" wrapText="1" indent="1"/>
    </xf>
    <xf numFmtId="0" fontId="3" fillId="4" borderId="3" xfId="0" applyFont="1" applyFill="1" applyBorder="1" applyAlignment="1">
      <alignment horizontal="right" vertical="center" wrapText="1" indent="1"/>
    </xf>
    <xf numFmtId="0" fontId="3" fillId="4" borderId="8"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15" fillId="7" borderId="105" xfId="0" applyFont="1" applyFill="1" applyBorder="1" applyAlignment="1">
      <alignment horizontal="center" vertical="center"/>
    </xf>
    <xf numFmtId="0" fontId="15" fillId="7" borderId="106" xfId="0" applyFont="1" applyFill="1" applyBorder="1" applyAlignment="1">
      <alignment horizontal="center" vertical="center"/>
    </xf>
    <xf numFmtId="0" fontId="15" fillId="7" borderId="107" xfId="0" applyFont="1" applyFill="1" applyBorder="1" applyAlignment="1">
      <alignment horizontal="center" vertical="center"/>
    </xf>
    <xf numFmtId="0" fontId="15" fillId="7" borderId="108" xfId="0" applyFont="1" applyFill="1" applyBorder="1" applyAlignment="1">
      <alignment horizontal="center" vertical="center"/>
    </xf>
    <xf numFmtId="0" fontId="15" fillId="7" borderId="109" xfId="0" applyFont="1" applyFill="1" applyBorder="1" applyAlignment="1">
      <alignment horizontal="center" vertical="center"/>
    </xf>
    <xf numFmtId="0" fontId="15" fillId="7" borderId="110" xfId="0" applyFont="1" applyFill="1" applyBorder="1" applyAlignment="1">
      <alignment horizontal="center" vertical="center"/>
    </xf>
    <xf numFmtId="0" fontId="37" fillId="8" borderId="134" xfId="0" applyFont="1" applyFill="1" applyBorder="1" applyAlignment="1">
      <alignment horizontal="left" vertical="center" wrapText="1"/>
    </xf>
    <xf numFmtId="0" fontId="37" fillId="8" borderId="140" xfId="0" applyFont="1" applyFill="1" applyBorder="1" applyAlignment="1">
      <alignment horizontal="left" vertical="center" wrapText="1"/>
    </xf>
    <xf numFmtId="0" fontId="37" fillId="8" borderId="131" xfId="0" applyFont="1" applyFill="1" applyBorder="1" applyAlignment="1">
      <alignment horizontal="left" vertical="center" wrapText="1"/>
    </xf>
    <xf numFmtId="0" fontId="36" fillId="8" borderId="134" xfId="0" applyFont="1" applyFill="1" applyBorder="1" applyAlignment="1">
      <alignment vertical="center" wrapText="1"/>
    </xf>
    <xf numFmtId="0" fontId="36" fillId="8" borderId="131" xfId="0" applyFont="1" applyFill="1" applyBorder="1" applyAlignment="1">
      <alignment vertical="center" wrapText="1"/>
    </xf>
    <xf numFmtId="0" fontId="36" fillId="8" borderId="140" xfId="0" applyFont="1" applyFill="1" applyBorder="1" applyAlignment="1">
      <alignment vertical="center" wrapText="1"/>
    </xf>
    <xf numFmtId="0" fontId="4" fillId="3" borderId="8" xfId="0" applyFont="1" applyFill="1" applyBorder="1" applyAlignment="1">
      <alignment vertical="center" wrapText="1"/>
    </xf>
    <xf numFmtId="0" fontId="0" fillId="3" borderId="85" xfId="0" applyFill="1" applyBorder="1" applyAlignment="1">
      <alignment horizontal="center" vertical="center" wrapText="1"/>
    </xf>
    <xf numFmtId="0" fontId="3" fillId="3" borderId="152" xfId="0" applyFont="1" applyFill="1" applyBorder="1" applyAlignment="1">
      <alignment horizontal="center" vertical="center" wrapText="1"/>
    </xf>
    <xf numFmtId="0" fontId="3" fillId="4" borderId="152" xfId="0" applyFont="1" applyFill="1" applyBorder="1" applyAlignment="1">
      <alignment horizontal="center" vertical="center" wrapText="1"/>
    </xf>
  </cellXfs>
  <cellStyles count="1">
    <cellStyle name="Normal" xfId="0" builtinId="0"/>
  </cellStyles>
  <dxfs count="12">
    <dxf>
      <font>
        <color rgb="FF006100"/>
      </font>
      <fill>
        <patternFill>
          <bgColor rgb="FFC6EFCE"/>
        </patternFill>
      </fill>
    </dxf>
    <dxf>
      <font>
        <color theme="0"/>
      </font>
    </dxf>
    <dxf>
      <fill>
        <patternFill>
          <bgColor theme="5" tint="0.79998168889431442"/>
        </patternFill>
      </fill>
    </dxf>
    <dxf>
      <fill>
        <patternFill>
          <bgColor theme="9" tint="0.79998168889431442"/>
        </patternFill>
      </fill>
    </dxf>
    <dxf>
      <font>
        <color theme="0"/>
      </font>
      <fill>
        <patternFill>
          <bgColor theme="0"/>
        </patternFill>
      </fill>
    </dxf>
    <dxf>
      <font>
        <color rgb="FFFF0000"/>
      </font>
      <fill>
        <patternFill>
          <bgColor rgb="FFFFFF00"/>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18" Type="http://schemas.openxmlformats.org/officeDocument/2006/relationships/image" Target="../media/image20.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png"/><Relationship Id="rId17" Type="http://schemas.openxmlformats.org/officeDocument/2006/relationships/image" Target="../media/image19.png"/><Relationship Id="rId2" Type="http://schemas.openxmlformats.org/officeDocument/2006/relationships/image" Target="../media/image4.png"/><Relationship Id="rId16" Type="http://schemas.openxmlformats.org/officeDocument/2006/relationships/image" Target="../media/image18.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png"/><Relationship Id="rId5" Type="http://schemas.openxmlformats.org/officeDocument/2006/relationships/image" Target="../media/image7.png"/><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 Id="rId14"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10</xdr:col>
      <xdr:colOff>172674</xdr:colOff>
      <xdr:row>43</xdr:row>
      <xdr:rowOff>53742</xdr:rowOff>
    </xdr:to>
    <xdr:pic>
      <xdr:nvPicPr>
        <xdr:cNvPr id="2" name="Image 1">
          <a:extLst>
            <a:ext uri="{FF2B5EF4-FFF2-40B4-BE49-F238E27FC236}">
              <a16:creationId xmlns:a16="http://schemas.microsoft.com/office/drawing/2014/main" id="{ABBA8AB1-408B-4D7F-A8D7-EDA5590C7407}"/>
            </a:ext>
          </a:extLst>
        </xdr:cNvPr>
        <xdr:cNvPicPr>
          <a:picLocks noChangeAspect="1"/>
        </xdr:cNvPicPr>
      </xdr:nvPicPr>
      <xdr:blipFill rotWithShape="1">
        <a:blip xmlns:r="http://schemas.openxmlformats.org/officeDocument/2006/relationships" r:embed="rId1"/>
        <a:srcRect l="1479" t="34782" r="7253" b="53202"/>
        <a:stretch/>
      </xdr:blipFill>
      <xdr:spPr>
        <a:xfrm>
          <a:off x="0" y="7296150"/>
          <a:ext cx="7785054" cy="8157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686924</xdr:colOff>
      <xdr:row>6</xdr:row>
      <xdr:rowOff>11430</xdr:rowOff>
    </xdr:from>
    <xdr:to>
      <xdr:col>6</xdr:col>
      <xdr:colOff>684781</xdr:colOff>
      <xdr:row>18</xdr:row>
      <xdr:rowOff>1849755</xdr:rowOff>
    </xdr:to>
    <xdr:pic>
      <xdr:nvPicPr>
        <xdr:cNvPr id="3" name="Image 2">
          <a:extLst>
            <a:ext uri="{FF2B5EF4-FFF2-40B4-BE49-F238E27FC236}">
              <a16:creationId xmlns:a16="http://schemas.microsoft.com/office/drawing/2014/main" id="{59893A7D-9E56-414C-96FC-0F7143C80269}"/>
            </a:ext>
          </a:extLst>
        </xdr:cNvPr>
        <xdr:cNvPicPr>
          <a:picLocks noChangeAspect="1"/>
        </xdr:cNvPicPr>
      </xdr:nvPicPr>
      <xdr:blipFill>
        <a:blip xmlns:r="http://schemas.openxmlformats.org/officeDocument/2006/relationships" r:embed="rId1"/>
        <a:stretch>
          <a:fillRect/>
        </a:stretch>
      </xdr:blipFill>
      <xdr:spPr>
        <a:xfrm>
          <a:off x="686924" y="1163955"/>
          <a:ext cx="5027057" cy="4124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304801</xdr:colOff>
      <xdr:row>4</xdr:row>
      <xdr:rowOff>66675</xdr:rowOff>
    </xdr:from>
    <xdr:to>
      <xdr:col>1</xdr:col>
      <xdr:colOff>2498651</xdr:colOff>
      <xdr:row>4</xdr:row>
      <xdr:rowOff>428625</xdr:rowOff>
    </xdr:to>
    <xdr:pic>
      <xdr:nvPicPr>
        <xdr:cNvPr id="2" name="Image 2" descr="A001">
          <a:extLst>
            <a:ext uri="{FF2B5EF4-FFF2-40B4-BE49-F238E27FC236}">
              <a16:creationId xmlns:a16="http://schemas.microsoft.com/office/drawing/2014/main" id="{3AE32442-D51D-4F57-AC90-6D72A8AF88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2826" y="647700"/>
          <a:ext cx="21938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952501</xdr:colOff>
      <xdr:row>5</xdr:row>
      <xdr:rowOff>9525</xdr:rowOff>
    </xdr:from>
    <xdr:to>
      <xdr:col>1</xdr:col>
      <xdr:colOff>2076451</xdr:colOff>
      <xdr:row>5</xdr:row>
      <xdr:rowOff>458088</xdr:rowOff>
    </xdr:to>
    <xdr:pic>
      <xdr:nvPicPr>
        <xdr:cNvPr id="3" name="Image 3" descr="A002">
          <a:extLst>
            <a:ext uri="{FF2B5EF4-FFF2-40B4-BE49-F238E27FC236}">
              <a16:creationId xmlns:a16="http://schemas.microsoft.com/office/drawing/2014/main" id="{E02BDB27-6D81-4099-B9DF-3FE1DC9B11F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00526" y="1085850"/>
          <a:ext cx="1123950" cy="448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485775</xdr:colOff>
      <xdr:row>6</xdr:row>
      <xdr:rowOff>47625</xdr:rowOff>
    </xdr:from>
    <xdr:to>
      <xdr:col>1</xdr:col>
      <xdr:colOff>2432954</xdr:colOff>
      <xdr:row>6</xdr:row>
      <xdr:rowOff>561975</xdr:rowOff>
    </xdr:to>
    <xdr:pic>
      <xdr:nvPicPr>
        <xdr:cNvPr id="4" name="Image 4" descr="A003">
          <a:extLst>
            <a:ext uri="{FF2B5EF4-FFF2-40B4-BE49-F238E27FC236}">
              <a16:creationId xmlns:a16="http://schemas.microsoft.com/office/drawing/2014/main" id="{BF8160FF-A9B7-4CD0-8942-8F8ACA302E9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flipV="1">
          <a:off x="3733800" y="1638300"/>
          <a:ext cx="1947179"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590550</xdr:colOff>
      <xdr:row>7</xdr:row>
      <xdr:rowOff>47625</xdr:rowOff>
    </xdr:from>
    <xdr:to>
      <xdr:col>1</xdr:col>
      <xdr:colOff>2314575</xdr:colOff>
      <xdr:row>7</xdr:row>
      <xdr:rowOff>710299</xdr:rowOff>
    </xdr:to>
    <xdr:pic>
      <xdr:nvPicPr>
        <xdr:cNvPr id="5" name="Image 27" descr="A004">
          <a:extLst>
            <a:ext uri="{FF2B5EF4-FFF2-40B4-BE49-F238E27FC236}">
              <a16:creationId xmlns:a16="http://schemas.microsoft.com/office/drawing/2014/main" id="{0F372B2F-9EC8-4F13-8E83-1A6EF75CFDC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t="16003" b="12596"/>
        <a:stretch>
          <a:fillRect/>
        </a:stretch>
      </xdr:blipFill>
      <xdr:spPr bwMode="auto">
        <a:xfrm flipV="1">
          <a:off x="3838575" y="2276475"/>
          <a:ext cx="1724025" cy="662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495300</xdr:colOff>
      <xdr:row>8</xdr:row>
      <xdr:rowOff>95251</xdr:rowOff>
    </xdr:from>
    <xdr:to>
      <xdr:col>1</xdr:col>
      <xdr:colOff>2409825</xdr:colOff>
      <xdr:row>8</xdr:row>
      <xdr:rowOff>617103</xdr:rowOff>
    </xdr:to>
    <xdr:pic>
      <xdr:nvPicPr>
        <xdr:cNvPr id="6" name="Image 28" descr="A005">
          <a:extLst>
            <a:ext uri="{FF2B5EF4-FFF2-40B4-BE49-F238E27FC236}">
              <a16:creationId xmlns:a16="http://schemas.microsoft.com/office/drawing/2014/main" id="{28C071D7-9C8C-48AF-9801-061CB6D57B7C}"/>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743325" y="3105151"/>
          <a:ext cx="1914525" cy="521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676274</xdr:colOff>
      <xdr:row>9</xdr:row>
      <xdr:rowOff>91426</xdr:rowOff>
    </xdr:from>
    <xdr:to>
      <xdr:col>1</xdr:col>
      <xdr:colOff>2109513</xdr:colOff>
      <xdr:row>9</xdr:row>
      <xdr:rowOff>755787</xdr:rowOff>
    </xdr:to>
    <xdr:pic>
      <xdr:nvPicPr>
        <xdr:cNvPr id="7" name="Image 29" descr="A006">
          <a:extLst>
            <a:ext uri="{FF2B5EF4-FFF2-40B4-BE49-F238E27FC236}">
              <a16:creationId xmlns:a16="http://schemas.microsoft.com/office/drawing/2014/main" id="{B66DF0FA-99C7-4323-8B47-8AA4B19B64FF}"/>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924299" y="3806176"/>
          <a:ext cx="1433239" cy="6643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695325</xdr:colOff>
      <xdr:row>10</xdr:row>
      <xdr:rowOff>104775</xdr:rowOff>
    </xdr:from>
    <xdr:to>
      <xdr:col>1</xdr:col>
      <xdr:colOff>2083650</xdr:colOff>
      <xdr:row>10</xdr:row>
      <xdr:rowOff>600075</xdr:rowOff>
    </xdr:to>
    <xdr:pic>
      <xdr:nvPicPr>
        <xdr:cNvPr id="8" name="Image 30" descr="A007">
          <a:extLst>
            <a:ext uri="{FF2B5EF4-FFF2-40B4-BE49-F238E27FC236}">
              <a16:creationId xmlns:a16="http://schemas.microsoft.com/office/drawing/2014/main" id="{32B93C26-BF35-4C15-9ED5-11D853DB271E}"/>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943350" y="4648200"/>
          <a:ext cx="13883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342900</xdr:colOff>
      <xdr:row>11</xdr:row>
      <xdr:rowOff>38101</xdr:rowOff>
    </xdr:from>
    <xdr:to>
      <xdr:col>1</xdr:col>
      <xdr:colOff>2562225</xdr:colOff>
      <xdr:row>11</xdr:row>
      <xdr:rowOff>678167</xdr:rowOff>
    </xdr:to>
    <xdr:pic>
      <xdr:nvPicPr>
        <xdr:cNvPr id="9" name="Image 31" descr="A008">
          <a:extLst>
            <a:ext uri="{FF2B5EF4-FFF2-40B4-BE49-F238E27FC236}">
              <a16:creationId xmlns:a16="http://schemas.microsoft.com/office/drawing/2014/main" id="{59DE2170-026F-46C1-84E1-EE0EB16DE397}"/>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590925" y="5314951"/>
          <a:ext cx="2219325" cy="6400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12</xdr:row>
      <xdr:rowOff>123825</xdr:rowOff>
    </xdr:from>
    <xdr:to>
      <xdr:col>1</xdr:col>
      <xdr:colOff>2576356</xdr:colOff>
      <xdr:row>12</xdr:row>
      <xdr:rowOff>609600</xdr:rowOff>
    </xdr:to>
    <xdr:pic>
      <xdr:nvPicPr>
        <xdr:cNvPr id="10" name="Image 32" descr="A009">
          <a:extLst>
            <a:ext uri="{FF2B5EF4-FFF2-40B4-BE49-F238E27FC236}">
              <a16:creationId xmlns:a16="http://schemas.microsoft.com/office/drawing/2014/main" id="{7EF38D1B-1B98-44F0-A143-356D77D47792}"/>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600450" y="6181725"/>
          <a:ext cx="2223931"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13</xdr:row>
      <xdr:rowOff>85726</xdr:rowOff>
    </xdr:from>
    <xdr:to>
      <xdr:col>1</xdr:col>
      <xdr:colOff>2476500</xdr:colOff>
      <xdr:row>13</xdr:row>
      <xdr:rowOff>506610</xdr:rowOff>
    </xdr:to>
    <xdr:pic>
      <xdr:nvPicPr>
        <xdr:cNvPr id="11" name="Image 33" descr="A010">
          <a:extLst>
            <a:ext uri="{FF2B5EF4-FFF2-40B4-BE49-F238E27FC236}">
              <a16:creationId xmlns:a16="http://schemas.microsoft.com/office/drawing/2014/main" id="{7DF2B936-6DB5-42C7-9E18-AB361E4D6F48}"/>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600450" y="6838951"/>
          <a:ext cx="2124075" cy="4208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571500</xdr:colOff>
      <xdr:row>14</xdr:row>
      <xdr:rowOff>57150</xdr:rowOff>
    </xdr:from>
    <xdr:to>
      <xdr:col>1</xdr:col>
      <xdr:colOff>2310612</xdr:colOff>
      <xdr:row>14</xdr:row>
      <xdr:rowOff>545662</xdr:rowOff>
    </xdr:to>
    <xdr:pic>
      <xdr:nvPicPr>
        <xdr:cNvPr id="12" name="Image 34" descr="A011">
          <a:extLst>
            <a:ext uri="{FF2B5EF4-FFF2-40B4-BE49-F238E27FC236}">
              <a16:creationId xmlns:a16="http://schemas.microsoft.com/office/drawing/2014/main" id="{19CF6FAE-BDAD-4480-8C52-D9245F5FA832}"/>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819525" y="7419975"/>
          <a:ext cx="1739112" cy="488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619126</xdr:colOff>
      <xdr:row>15</xdr:row>
      <xdr:rowOff>95250</xdr:rowOff>
    </xdr:from>
    <xdr:to>
      <xdr:col>1</xdr:col>
      <xdr:colOff>2257425</xdr:colOff>
      <xdr:row>15</xdr:row>
      <xdr:rowOff>661307</xdr:rowOff>
    </xdr:to>
    <xdr:pic>
      <xdr:nvPicPr>
        <xdr:cNvPr id="13" name="Image 35" descr="A012">
          <a:extLst>
            <a:ext uri="{FF2B5EF4-FFF2-40B4-BE49-F238E27FC236}">
              <a16:creationId xmlns:a16="http://schemas.microsoft.com/office/drawing/2014/main" id="{651F4F42-884F-4EE6-8B1D-8D1B527F2056}"/>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867151" y="8105775"/>
          <a:ext cx="1638299" cy="5660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466725</xdr:colOff>
      <xdr:row>16</xdr:row>
      <xdr:rowOff>66675</xdr:rowOff>
    </xdr:from>
    <xdr:to>
      <xdr:col>1</xdr:col>
      <xdr:colOff>2409825</xdr:colOff>
      <xdr:row>16</xdr:row>
      <xdr:rowOff>692888</xdr:rowOff>
    </xdr:to>
    <xdr:pic>
      <xdr:nvPicPr>
        <xdr:cNvPr id="14" name="Image 36" descr="A013">
          <a:extLst>
            <a:ext uri="{FF2B5EF4-FFF2-40B4-BE49-F238E27FC236}">
              <a16:creationId xmlns:a16="http://schemas.microsoft.com/office/drawing/2014/main" id="{D341C9DC-B4A1-4456-A7F2-4DD6112E1EF7}"/>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3714750" y="8867775"/>
          <a:ext cx="1943100" cy="626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1028699</xdr:colOff>
      <xdr:row>17</xdr:row>
      <xdr:rowOff>106295</xdr:rowOff>
    </xdr:from>
    <xdr:to>
      <xdr:col>1</xdr:col>
      <xdr:colOff>1809750</xdr:colOff>
      <xdr:row>17</xdr:row>
      <xdr:rowOff>911181</xdr:rowOff>
    </xdr:to>
    <xdr:pic>
      <xdr:nvPicPr>
        <xdr:cNvPr id="15" name="Image 37" descr="A014">
          <a:extLst>
            <a:ext uri="{FF2B5EF4-FFF2-40B4-BE49-F238E27FC236}">
              <a16:creationId xmlns:a16="http://schemas.microsoft.com/office/drawing/2014/main" id="{572DA16B-2680-49E8-B2BB-22679B7F6414}"/>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276724" y="9650345"/>
          <a:ext cx="781051" cy="804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85725</xdr:colOff>
      <xdr:row>18</xdr:row>
      <xdr:rowOff>152401</xdr:rowOff>
    </xdr:from>
    <xdr:to>
      <xdr:col>1</xdr:col>
      <xdr:colOff>2743200</xdr:colOff>
      <xdr:row>18</xdr:row>
      <xdr:rowOff>708747</xdr:rowOff>
    </xdr:to>
    <xdr:pic>
      <xdr:nvPicPr>
        <xdr:cNvPr id="16" name="Image 38" descr="A015">
          <a:extLst>
            <a:ext uri="{FF2B5EF4-FFF2-40B4-BE49-F238E27FC236}">
              <a16:creationId xmlns:a16="http://schemas.microsoft.com/office/drawing/2014/main" id="{5F3D8621-2CC6-4C1D-8E8C-B82334244E97}"/>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3333750" y="10715626"/>
          <a:ext cx="2657475" cy="5563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209550</xdr:colOff>
      <xdr:row>19</xdr:row>
      <xdr:rowOff>142875</xdr:rowOff>
    </xdr:from>
    <xdr:to>
      <xdr:col>1</xdr:col>
      <xdr:colOff>2638425</xdr:colOff>
      <xdr:row>19</xdr:row>
      <xdr:rowOff>764846</xdr:rowOff>
    </xdr:to>
    <xdr:pic>
      <xdr:nvPicPr>
        <xdr:cNvPr id="17" name="Image 39" descr="A016">
          <a:extLst>
            <a:ext uri="{FF2B5EF4-FFF2-40B4-BE49-F238E27FC236}">
              <a16:creationId xmlns:a16="http://schemas.microsoft.com/office/drawing/2014/main" id="{404C1E42-F0EA-4A82-8833-24D36FE88157}"/>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3457575" y="11553825"/>
          <a:ext cx="2428875" cy="621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713333</xdr:colOff>
      <xdr:row>20</xdr:row>
      <xdr:rowOff>19049</xdr:rowOff>
    </xdr:from>
    <xdr:to>
      <xdr:col>1</xdr:col>
      <xdr:colOff>2082360</xdr:colOff>
      <xdr:row>20</xdr:row>
      <xdr:rowOff>906060</xdr:rowOff>
    </xdr:to>
    <xdr:pic>
      <xdr:nvPicPr>
        <xdr:cNvPr id="18" name="Image 40" descr="A017">
          <a:extLst>
            <a:ext uri="{FF2B5EF4-FFF2-40B4-BE49-F238E27FC236}">
              <a16:creationId xmlns:a16="http://schemas.microsoft.com/office/drawing/2014/main" id="{C2496D4D-A769-4BED-BE19-A74D57412581}"/>
            </a:ext>
          </a:extLst>
        </xdr:cNvPr>
        <xdr:cNvPicPr>
          <a:picLocks noChangeAspect="1" noChangeArrowheads="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3961358" y="12334874"/>
          <a:ext cx="1369027" cy="887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790575</xdr:colOff>
      <xdr:row>21</xdr:row>
      <xdr:rowOff>95251</xdr:rowOff>
    </xdr:from>
    <xdr:to>
      <xdr:col>1</xdr:col>
      <xdr:colOff>2076450</xdr:colOff>
      <xdr:row>21</xdr:row>
      <xdr:rowOff>861331</xdr:rowOff>
    </xdr:to>
    <xdr:pic>
      <xdr:nvPicPr>
        <xdr:cNvPr id="19" name="Image 41" descr="A018">
          <a:extLst>
            <a:ext uri="{FF2B5EF4-FFF2-40B4-BE49-F238E27FC236}">
              <a16:creationId xmlns:a16="http://schemas.microsoft.com/office/drawing/2014/main" id="{8FBFEFF0-A819-4122-811F-00A374D8D5B0}"/>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4038600" y="13411201"/>
          <a:ext cx="1285875" cy="766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E6E77-E24E-48A0-B313-314653A16925}">
  <dimension ref="A1:H20"/>
  <sheetViews>
    <sheetView workbookViewId="0">
      <selection activeCell="H13" sqref="H13:H14"/>
    </sheetView>
  </sheetViews>
  <sheetFormatPr baseColWidth="10" defaultRowHeight="14.4" x14ac:dyDescent="0.3"/>
  <cols>
    <col min="8" max="8" width="15.77734375" customWidth="1"/>
  </cols>
  <sheetData>
    <row r="1" spans="1:8" x14ac:dyDescent="0.3">
      <c r="A1" s="176" t="s">
        <v>222</v>
      </c>
      <c r="B1" s="177"/>
      <c r="C1" s="177"/>
      <c r="D1" s="177"/>
      <c r="E1" s="180" t="s">
        <v>353</v>
      </c>
      <c r="F1" s="181"/>
      <c r="G1" s="181"/>
      <c r="H1" s="182"/>
    </row>
    <row r="2" spans="1:8" ht="15" thickBot="1" x14ac:dyDescent="0.35">
      <c r="A2" s="178"/>
      <c r="B2" s="179"/>
      <c r="C2" s="179"/>
      <c r="D2" s="179"/>
      <c r="E2" s="183"/>
      <c r="F2" s="184"/>
      <c r="G2" s="184"/>
      <c r="H2" s="185"/>
    </row>
    <row r="3" spans="1:8" x14ac:dyDescent="0.3">
      <c r="A3" s="98"/>
      <c r="B3" s="98"/>
      <c r="C3" s="98"/>
      <c r="D3" s="98"/>
      <c r="E3" s="98"/>
      <c r="F3" s="98"/>
      <c r="G3" s="98"/>
      <c r="H3" s="98"/>
    </row>
    <row r="4" spans="1:8" x14ac:dyDescent="0.3">
      <c r="A4" s="186"/>
      <c r="B4" s="186"/>
      <c r="C4" s="186"/>
      <c r="D4" s="186"/>
      <c r="E4" s="186"/>
      <c r="F4" s="98"/>
      <c r="G4" s="98"/>
      <c r="H4" s="98"/>
    </row>
    <row r="5" spans="1:8" ht="15" thickBot="1" x14ac:dyDescent="0.35">
      <c r="A5" s="99"/>
      <c r="B5" s="98"/>
      <c r="C5" s="98"/>
      <c r="D5" s="98"/>
      <c r="E5" s="98"/>
      <c r="F5" s="98"/>
      <c r="G5" s="98"/>
      <c r="H5" s="98"/>
    </row>
    <row r="6" spans="1:8" ht="15" thickBot="1" x14ac:dyDescent="0.35">
      <c r="A6" s="187" t="s">
        <v>223</v>
      </c>
      <c r="B6" s="188"/>
      <c r="C6" s="189" t="s">
        <v>224</v>
      </c>
      <c r="D6" s="189"/>
      <c r="E6" s="190"/>
      <c r="F6" s="98"/>
      <c r="G6" s="98"/>
      <c r="H6" s="98"/>
    </row>
    <row r="7" spans="1:8" x14ac:dyDescent="0.3">
      <c r="A7" s="191" t="s">
        <v>225</v>
      </c>
      <c r="B7" s="192"/>
      <c r="C7" s="192"/>
      <c r="D7" s="192"/>
      <c r="E7" s="193"/>
      <c r="F7" s="98"/>
      <c r="G7" s="98"/>
      <c r="H7" s="98"/>
    </row>
    <row r="8" spans="1:8" x14ac:dyDescent="0.3">
      <c r="A8" s="100"/>
      <c r="B8" s="101" t="s">
        <v>226</v>
      </c>
      <c r="C8" s="174" t="s">
        <v>224</v>
      </c>
      <c r="D8" s="174"/>
      <c r="E8" s="175"/>
      <c r="F8" s="98"/>
      <c r="G8" s="98"/>
      <c r="H8" s="98"/>
    </row>
    <row r="9" spans="1:8" x14ac:dyDescent="0.3">
      <c r="A9" s="100"/>
      <c r="B9" s="101" t="s">
        <v>227</v>
      </c>
      <c r="C9" s="174" t="s">
        <v>224</v>
      </c>
      <c r="D9" s="174"/>
      <c r="E9" s="175"/>
      <c r="F9" s="98"/>
      <c r="G9" s="98"/>
      <c r="H9" s="98"/>
    </row>
    <row r="10" spans="1:8" x14ac:dyDescent="0.3">
      <c r="A10" s="100"/>
      <c r="B10" s="101" t="s">
        <v>228</v>
      </c>
      <c r="C10" s="174" t="s">
        <v>224</v>
      </c>
      <c r="D10" s="174"/>
      <c r="E10" s="175"/>
      <c r="F10" s="98"/>
      <c r="G10" s="98"/>
      <c r="H10" s="98"/>
    </row>
    <row r="11" spans="1:8" ht="15" thickBot="1" x14ac:dyDescent="0.35">
      <c r="A11" s="102"/>
      <c r="B11" s="103" t="s">
        <v>229</v>
      </c>
      <c r="C11" s="194" t="s">
        <v>224</v>
      </c>
      <c r="D11" s="194"/>
      <c r="E11" s="195"/>
      <c r="F11" s="98"/>
      <c r="G11" s="98"/>
      <c r="H11" s="98"/>
    </row>
    <row r="12" spans="1:8" x14ac:dyDescent="0.3">
      <c r="A12" s="191" t="s">
        <v>230</v>
      </c>
      <c r="B12" s="192"/>
      <c r="C12" s="192" t="s">
        <v>224</v>
      </c>
      <c r="D12" s="192"/>
      <c r="E12" s="193"/>
      <c r="F12" s="98"/>
      <c r="G12" s="98"/>
      <c r="H12" s="98"/>
    </row>
    <row r="13" spans="1:8" x14ac:dyDescent="0.3">
      <c r="A13" s="100"/>
      <c r="B13" s="101" t="s">
        <v>226</v>
      </c>
      <c r="C13" s="174" t="s">
        <v>224</v>
      </c>
      <c r="D13" s="174"/>
      <c r="E13" s="175"/>
      <c r="F13" s="98"/>
      <c r="G13" s="98"/>
      <c r="H13" s="98"/>
    </row>
    <row r="14" spans="1:8" x14ac:dyDescent="0.3">
      <c r="A14" s="100"/>
      <c r="B14" s="101" t="s">
        <v>227</v>
      </c>
      <c r="C14" s="174" t="s">
        <v>224</v>
      </c>
      <c r="D14" s="174"/>
      <c r="E14" s="175"/>
      <c r="F14" s="98"/>
      <c r="G14" s="98"/>
      <c r="H14" s="98"/>
    </row>
    <row r="15" spans="1:8" x14ac:dyDescent="0.3">
      <c r="A15" s="100"/>
      <c r="B15" s="101" t="s">
        <v>228</v>
      </c>
      <c r="C15" s="174" t="s">
        <v>224</v>
      </c>
      <c r="D15" s="174"/>
      <c r="E15" s="175"/>
      <c r="F15" s="98"/>
      <c r="G15" s="98"/>
      <c r="H15" s="98"/>
    </row>
    <row r="16" spans="1:8" ht="15" thickBot="1" x14ac:dyDescent="0.35">
      <c r="A16" s="102"/>
      <c r="B16" s="103" t="s">
        <v>229</v>
      </c>
      <c r="C16" s="194" t="s">
        <v>224</v>
      </c>
      <c r="D16" s="194"/>
      <c r="E16" s="195"/>
      <c r="F16" s="98"/>
      <c r="G16" s="98"/>
      <c r="H16" s="98"/>
    </row>
    <row r="17" spans="1:8" x14ac:dyDescent="0.3">
      <c r="A17" s="191" t="s">
        <v>231</v>
      </c>
      <c r="B17" s="192"/>
      <c r="C17" s="192"/>
      <c r="D17" s="192"/>
      <c r="E17" s="193"/>
      <c r="F17" s="98"/>
      <c r="G17" s="98"/>
      <c r="H17" s="98"/>
    </row>
    <row r="18" spans="1:8" x14ac:dyDescent="0.3">
      <c r="A18" s="100"/>
      <c r="B18" s="101" t="s">
        <v>232</v>
      </c>
      <c r="C18" s="174" t="s">
        <v>224</v>
      </c>
      <c r="D18" s="174"/>
      <c r="E18" s="175"/>
      <c r="F18" s="98"/>
      <c r="G18" s="98"/>
      <c r="H18" s="98"/>
    </row>
    <row r="19" spans="1:8" x14ac:dyDescent="0.3">
      <c r="A19" s="100"/>
      <c r="B19" s="101" t="s">
        <v>233</v>
      </c>
      <c r="C19" s="174" t="s">
        <v>224</v>
      </c>
      <c r="D19" s="174"/>
      <c r="E19" s="175"/>
      <c r="F19" s="98"/>
      <c r="G19" s="98"/>
      <c r="H19" s="98"/>
    </row>
    <row r="20" spans="1:8" ht="15" thickBot="1" x14ac:dyDescent="0.35">
      <c r="A20" s="102"/>
      <c r="B20" s="103" t="s">
        <v>234</v>
      </c>
      <c r="C20" s="194" t="s">
        <v>224</v>
      </c>
      <c r="D20" s="194"/>
      <c r="E20" s="195"/>
      <c r="F20" s="98"/>
      <c r="G20" s="98"/>
      <c r="H20" s="98"/>
    </row>
  </sheetData>
  <mergeCells count="19">
    <mergeCell ref="C20:E20"/>
    <mergeCell ref="C14:E14"/>
    <mergeCell ref="C15:E15"/>
    <mergeCell ref="C16:E16"/>
    <mergeCell ref="A17:E17"/>
    <mergeCell ref="C18:E18"/>
    <mergeCell ref="C19:E19"/>
    <mergeCell ref="C13:E13"/>
    <mergeCell ref="A1:D2"/>
    <mergeCell ref="E1:H2"/>
    <mergeCell ref="A4:E4"/>
    <mergeCell ref="A6:B6"/>
    <mergeCell ref="C6:E6"/>
    <mergeCell ref="A7:E7"/>
    <mergeCell ref="C8:E8"/>
    <mergeCell ref="C9:E9"/>
    <mergeCell ref="C10:E10"/>
    <mergeCell ref="C11:E11"/>
    <mergeCell ref="A12:E12"/>
  </mergeCells>
  <conditionalFormatting sqref="C6:E6">
    <cfRule type="notContainsText" dxfId="11" priority="1" operator="notContains" text="A compléter">
      <formula>ISERROR(SEARCH("A compléter",C6))</formula>
    </cfRule>
    <cfRule type="containsText" dxfId="10" priority="2" operator="containsText" text="A compléter">
      <formula>NOT(ISERROR(SEARCH("A compléter",#REF!)))</formula>
    </cfRule>
  </conditionalFormatting>
  <conditionalFormatting sqref="C8:E11 C18:E20">
    <cfRule type="notContainsText" dxfId="9" priority="5" operator="notContains" text="A compléter">
      <formula>ISERROR(SEARCH("A compléter",C8))</formula>
    </cfRule>
    <cfRule type="containsText" dxfId="8" priority="6" operator="containsText" text="A compléter">
      <formula>NOT(ISERROR(SEARCH("A compléter",#REF!)))</formula>
    </cfRule>
  </conditionalFormatting>
  <conditionalFormatting sqref="C13:E16">
    <cfRule type="notContainsText" dxfId="7" priority="3" operator="notContains" text="A compléter">
      <formula>ISERROR(SEARCH("A compléter",C13))</formula>
    </cfRule>
    <cfRule type="containsText" dxfId="6" priority="4" operator="containsText" text="A compléter">
      <formula>NOT(ISERROR(SEARCH("A compléter",#REF!)))</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5C39E-EA17-4522-BA91-CDE6253C8260}">
  <dimension ref="A2:C25"/>
  <sheetViews>
    <sheetView topLeftCell="A8" workbookViewId="0">
      <selection activeCell="G5" sqref="G5"/>
    </sheetView>
  </sheetViews>
  <sheetFormatPr baseColWidth="10" defaultRowHeight="14.4" x14ac:dyDescent="0.3"/>
  <cols>
    <col min="1" max="1" width="48.6640625" customWidth="1"/>
    <col min="2" max="2" width="65.6640625" customWidth="1"/>
  </cols>
  <sheetData>
    <row r="2" spans="1:3" ht="7.5" customHeight="1" x14ac:dyDescent="0.3"/>
    <row r="3" spans="1:3" x14ac:dyDescent="0.3">
      <c r="A3" s="33"/>
      <c r="B3" s="34"/>
      <c r="C3" s="34"/>
    </row>
    <row r="4" spans="1:3" ht="28.5" customHeight="1" thickBot="1" x14ac:dyDescent="0.35">
      <c r="A4" s="35" t="s">
        <v>159</v>
      </c>
      <c r="B4" s="36" t="s">
        <v>334</v>
      </c>
      <c r="C4" s="36" t="s">
        <v>160</v>
      </c>
    </row>
    <row r="5" spans="1:3" ht="85.5" customHeight="1" thickBot="1" x14ac:dyDescent="0.35">
      <c r="A5" s="23" t="s">
        <v>161</v>
      </c>
      <c r="B5" s="37"/>
      <c r="C5" s="37" t="s">
        <v>162</v>
      </c>
    </row>
    <row r="6" spans="1:3" ht="63.75" customHeight="1" thickBot="1" x14ac:dyDescent="0.35">
      <c r="A6" s="38" t="s">
        <v>163</v>
      </c>
      <c r="B6" s="39"/>
      <c r="C6" s="39" t="s">
        <v>164</v>
      </c>
    </row>
    <row r="7" spans="1:3" ht="59.25" customHeight="1" thickBot="1" x14ac:dyDescent="0.35">
      <c r="A7" s="23" t="s">
        <v>165</v>
      </c>
      <c r="B7" s="37"/>
      <c r="C7" s="37" t="s">
        <v>166</v>
      </c>
    </row>
    <row r="8" spans="1:3" ht="66.75" customHeight="1" thickBot="1" x14ac:dyDescent="0.35">
      <c r="A8" s="38" t="s">
        <v>167</v>
      </c>
      <c r="B8" s="39"/>
      <c r="C8" s="39" t="s">
        <v>168</v>
      </c>
    </row>
    <row r="9" spans="1:3" ht="62.25" customHeight="1" thickBot="1" x14ac:dyDescent="0.35">
      <c r="A9" s="23" t="s">
        <v>169</v>
      </c>
      <c r="B9" s="37"/>
      <c r="C9" s="37" t="s">
        <v>170</v>
      </c>
    </row>
    <row r="10" spans="1:3" ht="59.25" customHeight="1" thickBot="1" x14ac:dyDescent="0.35">
      <c r="A10" s="38" t="s">
        <v>171</v>
      </c>
      <c r="B10" s="39"/>
      <c r="C10" s="39" t="s">
        <v>172</v>
      </c>
    </row>
    <row r="11" spans="1:3" ht="54" customHeight="1" thickBot="1" x14ac:dyDescent="0.35">
      <c r="A11" s="23" t="s">
        <v>173</v>
      </c>
      <c r="B11" s="37"/>
      <c r="C11" s="37" t="s">
        <v>174</v>
      </c>
    </row>
    <row r="12" spans="1:3" ht="61.5" customHeight="1" thickBot="1" x14ac:dyDescent="0.35">
      <c r="A12" s="38" t="s">
        <v>175</v>
      </c>
      <c r="B12" s="39"/>
      <c r="C12" s="39" t="s">
        <v>176</v>
      </c>
    </row>
    <row r="13" spans="1:3" ht="48" customHeight="1" thickBot="1" x14ac:dyDescent="0.35">
      <c r="A13" s="23" t="s">
        <v>177</v>
      </c>
      <c r="B13" s="37"/>
      <c r="C13" s="37" t="s">
        <v>176</v>
      </c>
    </row>
    <row r="14" spans="1:3" ht="37.5" customHeight="1" thickBot="1" x14ac:dyDescent="0.35">
      <c r="A14" s="38" t="s">
        <v>178</v>
      </c>
      <c r="B14" s="39"/>
      <c r="C14" s="39" t="s">
        <v>176</v>
      </c>
    </row>
    <row r="15" spans="1:3" ht="38.25" customHeight="1" thickBot="1" x14ac:dyDescent="0.35">
      <c r="A15" s="23" t="s">
        <v>179</v>
      </c>
      <c r="B15" s="37"/>
      <c r="C15" s="37" t="s">
        <v>176</v>
      </c>
    </row>
    <row r="16" spans="1:3" ht="53.25" customHeight="1" thickBot="1" x14ac:dyDescent="0.35">
      <c r="A16" s="38" t="s">
        <v>180</v>
      </c>
      <c r="B16" s="39"/>
      <c r="C16" s="39" t="s">
        <v>181</v>
      </c>
    </row>
    <row r="17" spans="1:3" ht="51" customHeight="1" thickBot="1" x14ac:dyDescent="0.35">
      <c r="A17" s="23" t="s">
        <v>182</v>
      </c>
      <c r="B17" s="37"/>
      <c r="C17" s="37" t="s">
        <v>176</v>
      </c>
    </row>
    <row r="18" spans="1:3" ht="53.25" customHeight="1" thickBot="1" x14ac:dyDescent="0.35">
      <c r="A18" s="38" t="s">
        <v>183</v>
      </c>
      <c r="B18" s="39"/>
      <c r="C18" s="39" t="s">
        <v>176</v>
      </c>
    </row>
    <row r="19" spans="1:3" ht="54.75" customHeight="1" thickBot="1" x14ac:dyDescent="0.35">
      <c r="A19" s="23" t="s">
        <v>184</v>
      </c>
      <c r="B19" s="37"/>
      <c r="C19" s="37" t="s">
        <v>176</v>
      </c>
    </row>
    <row r="20" spans="1:3" ht="53.25" customHeight="1" thickBot="1" x14ac:dyDescent="0.35">
      <c r="A20" s="38" t="s">
        <v>185</v>
      </c>
      <c r="B20" s="39"/>
      <c r="C20" s="39" t="s">
        <v>176</v>
      </c>
    </row>
    <row r="21" spans="1:3" ht="49.5" customHeight="1" thickBot="1" x14ac:dyDescent="0.35">
      <c r="A21" s="23" t="s">
        <v>186</v>
      </c>
      <c r="B21" s="37"/>
      <c r="C21" s="37" t="s">
        <v>176</v>
      </c>
    </row>
    <row r="22" spans="1:3" ht="56.25" customHeight="1" x14ac:dyDescent="0.3">
      <c r="A22" s="22" t="s">
        <v>187</v>
      </c>
      <c r="B22" s="40"/>
      <c r="C22" s="40" t="s">
        <v>176</v>
      </c>
    </row>
    <row r="24" spans="1:3" x14ac:dyDescent="0.3">
      <c r="A24" s="25" t="s">
        <v>188</v>
      </c>
    </row>
    <row r="25" spans="1:3" x14ac:dyDescent="0.3">
      <c r="A25" s="25" t="s">
        <v>189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8"/>
  <sheetViews>
    <sheetView zoomScaleNormal="100" workbookViewId="0">
      <selection activeCell="M20" sqref="M20"/>
    </sheetView>
  </sheetViews>
  <sheetFormatPr baseColWidth="10" defaultColWidth="8.88671875" defaultRowHeight="14.4" x14ac:dyDescent="0.3"/>
  <cols>
    <col min="1" max="1" width="41" customWidth="1"/>
  </cols>
  <sheetData>
    <row r="1" spans="1:11" x14ac:dyDescent="0.3">
      <c r="A1" s="213" t="s">
        <v>190</v>
      </c>
      <c r="B1" s="216"/>
      <c r="C1" s="217"/>
      <c r="D1" s="217"/>
      <c r="E1" s="218"/>
      <c r="F1" s="216"/>
      <c r="G1" s="217"/>
      <c r="H1" s="217"/>
      <c r="I1" s="222"/>
      <c r="J1" s="19"/>
    </row>
    <row r="2" spans="1:11" x14ac:dyDescent="0.3">
      <c r="A2" s="214"/>
      <c r="B2" s="219" t="s">
        <v>0</v>
      </c>
      <c r="C2" s="220"/>
      <c r="D2" s="220"/>
      <c r="E2" s="221"/>
      <c r="F2" s="219" t="s">
        <v>2</v>
      </c>
      <c r="G2" s="220"/>
      <c r="H2" s="220"/>
      <c r="I2" s="220"/>
      <c r="J2" s="73"/>
    </row>
    <row r="3" spans="1:11" ht="15" thickBot="1" x14ac:dyDescent="0.35">
      <c r="A3" s="214"/>
      <c r="B3" s="208" t="s">
        <v>1</v>
      </c>
      <c r="C3" s="209"/>
      <c r="D3" s="209"/>
      <c r="E3" s="212"/>
      <c r="F3" s="208" t="s">
        <v>3</v>
      </c>
      <c r="G3" s="209"/>
      <c r="H3" s="209"/>
      <c r="I3" s="209"/>
      <c r="J3" s="73"/>
    </row>
    <row r="4" spans="1:11" x14ac:dyDescent="0.3">
      <c r="A4" s="214"/>
      <c r="B4" s="196"/>
      <c r="C4" s="197"/>
      <c r="D4" s="197"/>
      <c r="E4" s="211"/>
      <c r="F4" s="196"/>
      <c r="G4" s="197"/>
      <c r="H4" s="197"/>
      <c r="I4" s="197"/>
      <c r="J4" s="74"/>
    </row>
    <row r="5" spans="1:11" ht="15" thickBot="1" x14ac:dyDescent="0.35">
      <c r="A5" s="214"/>
      <c r="B5" s="208" t="s">
        <v>4</v>
      </c>
      <c r="C5" s="209"/>
      <c r="D5" s="209"/>
      <c r="E5" s="212"/>
      <c r="F5" s="208" t="s">
        <v>4</v>
      </c>
      <c r="G5" s="209"/>
      <c r="H5" s="209"/>
      <c r="I5" s="210"/>
      <c r="J5" s="17"/>
    </row>
    <row r="6" spans="1:11" x14ac:dyDescent="0.3">
      <c r="A6" s="214"/>
      <c r="B6" s="1"/>
      <c r="C6" s="1"/>
      <c r="D6" s="1"/>
      <c r="E6" s="1"/>
      <c r="F6" s="1"/>
      <c r="G6" s="1"/>
      <c r="H6" s="1"/>
      <c r="I6" s="75"/>
      <c r="J6" s="19"/>
    </row>
    <row r="7" spans="1:11" x14ac:dyDescent="0.3">
      <c r="A7" s="214"/>
      <c r="B7" s="2">
        <v>0</v>
      </c>
      <c r="C7" s="2">
        <v>5</v>
      </c>
      <c r="D7" s="2">
        <v>11</v>
      </c>
      <c r="E7" s="2">
        <v>15</v>
      </c>
      <c r="F7" s="2">
        <v>0</v>
      </c>
      <c r="G7" s="2">
        <v>5</v>
      </c>
      <c r="H7" s="2">
        <v>11</v>
      </c>
      <c r="I7" s="17">
        <v>15</v>
      </c>
      <c r="J7" s="73"/>
    </row>
    <row r="8" spans="1:11" ht="15" thickBot="1" x14ac:dyDescent="0.35">
      <c r="A8" s="215"/>
      <c r="B8" s="3" t="s">
        <v>49</v>
      </c>
      <c r="C8" s="3" t="s">
        <v>48</v>
      </c>
      <c r="D8" s="3" t="s">
        <v>81</v>
      </c>
      <c r="E8" s="3" t="s">
        <v>5</v>
      </c>
      <c r="F8" s="3" t="s">
        <v>49</v>
      </c>
      <c r="G8" s="3" t="s">
        <v>48</v>
      </c>
      <c r="H8" s="3" t="s">
        <v>81</v>
      </c>
      <c r="I8" s="45" t="s">
        <v>5</v>
      </c>
      <c r="J8" s="73"/>
    </row>
    <row r="9" spans="1:11" x14ac:dyDescent="0.3">
      <c r="A9" s="10"/>
      <c r="B9" s="196"/>
      <c r="C9" s="197"/>
      <c r="D9" s="197"/>
      <c r="E9" s="211"/>
      <c r="F9" s="196"/>
      <c r="G9" s="197"/>
      <c r="H9" s="197"/>
      <c r="I9" s="197"/>
      <c r="J9" s="74"/>
    </row>
    <row r="10" spans="1:11" ht="15" thickBot="1" x14ac:dyDescent="0.35">
      <c r="A10" s="11" t="s">
        <v>6</v>
      </c>
      <c r="B10" s="208" t="s">
        <v>7</v>
      </c>
      <c r="C10" s="209"/>
      <c r="D10" s="209"/>
      <c r="E10" s="212"/>
      <c r="F10" s="208" t="s">
        <v>7</v>
      </c>
      <c r="G10" s="209"/>
      <c r="H10" s="209"/>
      <c r="I10" s="209"/>
      <c r="J10" s="73" t="s">
        <v>72</v>
      </c>
    </row>
    <row r="11" spans="1:11" x14ac:dyDescent="0.3">
      <c r="A11" s="12"/>
      <c r="B11" s="4"/>
      <c r="C11" s="4"/>
      <c r="D11" s="4"/>
      <c r="E11" s="4"/>
      <c r="F11" s="4"/>
      <c r="G11" s="4"/>
      <c r="H11" s="4"/>
      <c r="I11" s="65"/>
      <c r="J11" s="231"/>
      <c r="K11" s="244"/>
    </row>
    <row r="12" spans="1:11" ht="16.95" customHeight="1" thickBot="1" x14ac:dyDescent="0.35">
      <c r="A12" s="13" t="s">
        <v>80</v>
      </c>
      <c r="B12" s="5">
        <v>0</v>
      </c>
      <c r="C12" s="5">
        <v>10</v>
      </c>
      <c r="D12" s="5">
        <v>12</v>
      </c>
      <c r="E12" s="5">
        <v>14</v>
      </c>
      <c r="F12" s="5">
        <v>0</v>
      </c>
      <c r="G12" s="5">
        <v>10</v>
      </c>
      <c r="H12" s="5">
        <v>12</v>
      </c>
      <c r="I12" s="6">
        <v>14</v>
      </c>
      <c r="J12" s="245"/>
      <c r="K12" s="244"/>
    </row>
    <row r="13" spans="1:11" x14ac:dyDescent="0.3">
      <c r="A13" s="14"/>
      <c r="B13" s="7"/>
      <c r="C13" s="7"/>
      <c r="D13" s="7"/>
      <c r="E13" s="7"/>
      <c r="F13" s="7"/>
      <c r="G13" s="7"/>
      <c r="H13" s="7"/>
      <c r="I13" s="66"/>
      <c r="J13" s="246"/>
      <c r="K13" s="68"/>
    </row>
    <row r="14" spans="1:11" ht="15" thickBot="1" x14ac:dyDescent="0.35">
      <c r="A14" s="16" t="s">
        <v>8</v>
      </c>
      <c r="B14" s="8">
        <v>0</v>
      </c>
      <c r="C14" s="8">
        <v>10</v>
      </c>
      <c r="D14" s="8">
        <v>12</v>
      </c>
      <c r="E14" s="8">
        <v>14</v>
      </c>
      <c r="F14" s="8">
        <v>0</v>
      </c>
      <c r="G14" s="8">
        <v>10</v>
      </c>
      <c r="H14" s="8">
        <v>12</v>
      </c>
      <c r="I14" s="58">
        <v>14</v>
      </c>
      <c r="J14" s="246"/>
      <c r="K14" s="68"/>
    </row>
    <row r="15" spans="1:11" x14ac:dyDescent="0.3">
      <c r="A15" s="12"/>
      <c r="B15" s="4"/>
      <c r="C15" s="4"/>
      <c r="D15" s="4"/>
      <c r="E15" s="4"/>
      <c r="F15" s="4"/>
      <c r="G15" s="4"/>
      <c r="H15" s="4"/>
      <c r="I15" s="69"/>
      <c r="J15" s="230"/>
      <c r="K15" s="68"/>
    </row>
    <row r="16" spans="1:11" ht="22.2" customHeight="1" thickBot="1" x14ac:dyDescent="0.35">
      <c r="A16" s="13" t="s">
        <v>9</v>
      </c>
      <c r="B16" s="5">
        <v>0</v>
      </c>
      <c r="C16" s="5">
        <v>10</v>
      </c>
      <c r="D16" s="5">
        <v>12</v>
      </c>
      <c r="E16" s="5">
        <v>14</v>
      </c>
      <c r="F16" s="5">
        <v>0</v>
      </c>
      <c r="G16" s="5">
        <v>10</v>
      </c>
      <c r="H16" s="5">
        <v>12</v>
      </c>
      <c r="I16" s="6">
        <v>14</v>
      </c>
      <c r="J16" s="231"/>
      <c r="K16" s="68"/>
    </row>
    <row r="17" spans="1:11" x14ac:dyDescent="0.3">
      <c r="A17" s="14"/>
      <c r="B17" s="198" t="s">
        <v>87</v>
      </c>
      <c r="C17" s="199"/>
      <c r="D17" s="199"/>
      <c r="E17" s="199"/>
      <c r="F17" s="199"/>
      <c r="G17" s="199"/>
      <c r="H17" s="199"/>
      <c r="I17" s="199"/>
      <c r="J17" s="240"/>
      <c r="K17" s="68"/>
    </row>
    <row r="18" spans="1:11" ht="22.2" customHeight="1" thickBot="1" x14ac:dyDescent="0.35">
      <c r="A18" s="16" t="s">
        <v>10</v>
      </c>
      <c r="B18" s="200"/>
      <c r="C18" s="201"/>
      <c r="D18" s="201"/>
      <c r="E18" s="201"/>
      <c r="F18" s="201"/>
      <c r="G18" s="201"/>
      <c r="H18" s="201"/>
      <c r="I18" s="201"/>
      <c r="J18" s="241"/>
      <c r="K18" s="68"/>
    </row>
    <row r="19" spans="1:11" x14ac:dyDescent="0.3">
      <c r="A19" s="12"/>
      <c r="B19" s="4"/>
      <c r="C19" s="4"/>
      <c r="D19" s="4"/>
      <c r="E19" s="4"/>
      <c r="F19" s="4"/>
      <c r="G19" s="4"/>
      <c r="H19" s="4"/>
      <c r="I19" s="69"/>
      <c r="J19" s="225"/>
      <c r="K19" s="68"/>
    </row>
    <row r="20" spans="1:11" ht="33" customHeight="1" thickBot="1" x14ac:dyDescent="0.35">
      <c r="A20" s="13" t="s">
        <v>11</v>
      </c>
      <c r="B20" s="5">
        <v>0</v>
      </c>
      <c r="C20" s="5">
        <v>10</v>
      </c>
      <c r="D20" s="5">
        <v>12</v>
      </c>
      <c r="E20" s="5">
        <v>14</v>
      </c>
      <c r="F20" s="5">
        <v>0</v>
      </c>
      <c r="G20" s="5">
        <v>10</v>
      </c>
      <c r="H20" s="5">
        <v>12</v>
      </c>
      <c r="I20" s="6">
        <v>14</v>
      </c>
      <c r="J20" s="226"/>
      <c r="K20" s="68"/>
    </row>
    <row r="21" spans="1:11" x14ac:dyDescent="0.3">
      <c r="A21" s="14"/>
      <c r="B21" s="7"/>
      <c r="C21" s="7"/>
      <c r="D21" s="7"/>
      <c r="E21" s="7"/>
      <c r="F21" s="7"/>
      <c r="G21" s="7"/>
      <c r="H21" s="7"/>
      <c r="I21" s="67"/>
      <c r="J21" s="240"/>
      <c r="K21" s="68"/>
    </row>
    <row r="22" spans="1:11" ht="28.2" customHeight="1" thickBot="1" x14ac:dyDescent="0.35">
      <c r="A22" s="16" t="s">
        <v>12</v>
      </c>
      <c r="B22" s="8">
        <v>0</v>
      </c>
      <c r="C22" s="8">
        <v>10</v>
      </c>
      <c r="D22" s="8">
        <v>12</v>
      </c>
      <c r="E22" s="8">
        <v>14</v>
      </c>
      <c r="F22" s="8">
        <v>0</v>
      </c>
      <c r="G22" s="8">
        <v>10</v>
      </c>
      <c r="H22" s="8">
        <v>12</v>
      </c>
      <c r="I22" s="9">
        <v>14</v>
      </c>
      <c r="J22" s="241"/>
      <c r="K22" s="68"/>
    </row>
    <row r="23" spans="1:11" x14ac:dyDescent="0.3">
      <c r="A23" s="12"/>
      <c r="B23" s="4"/>
      <c r="C23" s="4"/>
      <c r="D23" s="4"/>
      <c r="E23" s="4"/>
      <c r="F23" s="4"/>
      <c r="G23" s="4"/>
      <c r="H23" s="4"/>
      <c r="I23" s="69"/>
      <c r="J23" s="230"/>
      <c r="K23" s="68"/>
    </row>
    <row r="24" spans="1:11" ht="21" customHeight="1" thickBot="1" x14ac:dyDescent="0.35">
      <c r="A24" s="13" t="s">
        <v>13</v>
      </c>
      <c r="B24" s="5">
        <v>0</v>
      </c>
      <c r="C24" s="5">
        <v>10</v>
      </c>
      <c r="D24" s="5">
        <v>12</v>
      </c>
      <c r="E24" s="5">
        <v>14</v>
      </c>
      <c r="F24" s="5">
        <v>0</v>
      </c>
      <c r="G24" s="5">
        <v>10</v>
      </c>
      <c r="H24" s="5">
        <v>12</v>
      </c>
      <c r="I24" s="6">
        <v>14</v>
      </c>
      <c r="J24" s="231"/>
      <c r="K24" s="68"/>
    </row>
    <row r="25" spans="1:11" x14ac:dyDescent="0.3">
      <c r="A25" s="14"/>
      <c r="B25" s="7"/>
      <c r="C25" s="7"/>
      <c r="D25" s="7"/>
      <c r="E25" s="7"/>
      <c r="F25" s="7"/>
      <c r="G25" s="7"/>
      <c r="H25" s="7"/>
      <c r="I25" s="70"/>
      <c r="J25" s="223"/>
      <c r="K25" s="68"/>
    </row>
    <row r="26" spans="1:11" ht="18" customHeight="1" thickBot="1" x14ac:dyDescent="0.35">
      <c r="A26" s="16" t="s">
        <v>14</v>
      </c>
      <c r="B26" s="8">
        <v>0</v>
      </c>
      <c r="C26" s="8">
        <v>10</v>
      </c>
      <c r="D26" s="8">
        <v>12</v>
      </c>
      <c r="E26" s="8">
        <v>14</v>
      </c>
      <c r="F26" s="8">
        <v>0</v>
      </c>
      <c r="G26" s="8">
        <v>10</v>
      </c>
      <c r="H26" s="8">
        <v>12</v>
      </c>
      <c r="I26" s="9">
        <v>14</v>
      </c>
      <c r="J26" s="232"/>
      <c r="K26" s="68"/>
    </row>
    <row r="27" spans="1:11" x14ac:dyDescent="0.3">
      <c r="A27" s="12"/>
      <c r="B27" s="4"/>
      <c r="C27" s="4"/>
      <c r="D27" s="4"/>
      <c r="E27" s="4"/>
      <c r="F27" s="4"/>
      <c r="G27" s="4"/>
      <c r="H27" s="4"/>
      <c r="I27" s="69"/>
      <c r="J27" s="225"/>
    </row>
    <row r="28" spans="1:11" ht="24" customHeight="1" thickBot="1" x14ac:dyDescent="0.35">
      <c r="A28" s="13" t="s">
        <v>15</v>
      </c>
      <c r="B28" s="5">
        <v>0</v>
      </c>
      <c r="C28" s="5">
        <v>10</v>
      </c>
      <c r="D28" s="5">
        <v>12</v>
      </c>
      <c r="E28" s="5">
        <v>14</v>
      </c>
      <c r="F28" s="5">
        <v>0</v>
      </c>
      <c r="G28" s="5">
        <v>10</v>
      </c>
      <c r="H28" s="5">
        <v>12</v>
      </c>
      <c r="I28" s="6">
        <v>14</v>
      </c>
      <c r="J28" s="233"/>
    </row>
    <row r="29" spans="1:11" x14ac:dyDescent="0.3">
      <c r="A29" s="14"/>
      <c r="B29" s="7"/>
      <c r="C29" s="7"/>
      <c r="D29" s="7"/>
      <c r="E29" s="7"/>
      <c r="F29" s="198" t="s">
        <v>87</v>
      </c>
      <c r="G29" s="199"/>
      <c r="H29" s="199"/>
      <c r="I29" s="247"/>
      <c r="J29" s="223"/>
      <c r="K29" s="68"/>
    </row>
    <row r="30" spans="1:11" ht="27" customHeight="1" thickBot="1" x14ac:dyDescent="0.35">
      <c r="A30" s="16" t="s">
        <v>16</v>
      </c>
      <c r="B30" s="8">
        <v>0</v>
      </c>
      <c r="C30" s="8">
        <v>10</v>
      </c>
      <c r="D30" s="8">
        <v>12</v>
      </c>
      <c r="E30" s="8">
        <v>14</v>
      </c>
      <c r="F30" s="200"/>
      <c r="G30" s="201"/>
      <c r="H30" s="201"/>
      <c r="I30" s="248"/>
      <c r="J30" s="232"/>
      <c r="K30" s="68"/>
    </row>
    <row r="31" spans="1:11" x14ac:dyDescent="0.3">
      <c r="A31" s="12"/>
      <c r="B31" s="4"/>
      <c r="C31" s="4"/>
      <c r="D31" s="4"/>
      <c r="E31" s="4"/>
      <c r="F31" s="198" t="s">
        <v>87</v>
      </c>
      <c r="G31" s="199"/>
      <c r="H31" s="199"/>
      <c r="I31" s="247"/>
      <c r="J31" s="230"/>
      <c r="K31" s="68"/>
    </row>
    <row r="32" spans="1:11" ht="15.6" customHeight="1" thickBot="1" x14ac:dyDescent="0.35">
      <c r="A32" s="13" t="s">
        <v>17</v>
      </c>
      <c r="B32" s="5">
        <v>0</v>
      </c>
      <c r="C32" s="5">
        <v>10</v>
      </c>
      <c r="D32" s="5">
        <v>12</v>
      </c>
      <c r="E32" s="5">
        <v>14</v>
      </c>
      <c r="F32" s="200"/>
      <c r="G32" s="201"/>
      <c r="H32" s="201"/>
      <c r="I32" s="248"/>
      <c r="J32" s="231"/>
      <c r="K32" s="68"/>
    </row>
    <row r="33" spans="1:11" ht="4.95" customHeight="1" x14ac:dyDescent="0.3">
      <c r="A33" s="205"/>
      <c r="B33" s="206"/>
      <c r="C33" s="206"/>
      <c r="D33" s="206"/>
      <c r="E33" s="207"/>
      <c r="F33" s="4"/>
      <c r="G33" s="4"/>
      <c r="H33" s="4"/>
      <c r="I33" s="64"/>
      <c r="J33" s="242"/>
    </row>
    <row r="34" spans="1:11" ht="25.95" customHeight="1" thickBot="1" x14ac:dyDescent="0.35">
      <c r="A34" s="234" t="s">
        <v>18</v>
      </c>
      <c r="B34" s="235"/>
      <c r="C34" s="235"/>
      <c r="D34" s="235"/>
      <c r="E34" s="236"/>
      <c r="F34" s="5">
        <v>0</v>
      </c>
      <c r="G34" s="5">
        <v>10</v>
      </c>
      <c r="H34" s="5">
        <v>12</v>
      </c>
      <c r="I34" s="71">
        <v>14</v>
      </c>
      <c r="J34" s="243"/>
    </row>
    <row r="35" spans="1:11" ht="9" customHeight="1" x14ac:dyDescent="0.3">
      <c r="A35" s="237"/>
      <c r="B35" s="238"/>
      <c r="C35" s="238"/>
      <c r="D35" s="238"/>
      <c r="E35" s="239"/>
      <c r="F35" s="7"/>
      <c r="G35" s="7"/>
      <c r="H35" s="7"/>
      <c r="I35" s="67"/>
      <c r="J35" s="223"/>
    </row>
    <row r="36" spans="1:11" ht="15" customHeight="1" thickBot="1" x14ac:dyDescent="0.35">
      <c r="A36" s="202" t="s">
        <v>336</v>
      </c>
      <c r="B36" s="203"/>
      <c r="C36" s="203"/>
      <c r="D36" s="203"/>
      <c r="E36" s="204"/>
      <c r="F36" s="8">
        <v>0</v>
      </c>
      <c r="G36" s="8">
        <v>10</v>
      </c>
      <c r="H36" s="8">
        <v>12</v>
      </c>
      <c r="I36" s="9">
        <v>14</v>
      </c>
      <c r="J36" s="224"/>
    </row>
    <row r="37" spans="1:11" ht="11.4" customHeight="1" x14ac:dyDescent="0.3">
      <c r="A37" s="205"/>
      <c r="B37" s="206"/>
      <c r="C37" s="206"/>
      <c r="D37" s="206"/>
      <c r="E37" s="207"/>
      <c r="F37" s="4"/>
      <c r="G37" s="4"/>
      <c r="H37" s="4"/>
      <c r="I37" s="69"/>
      <c r="J37" s="225"/>
      <c r="K37" s="68"/>
    </row>
    <row r="38" spans="1:11" ht="16.2" customHeight="1" thickBot="1" x14ac:dyDescent="0.35">
      <c r="A38" s="227" t="s">
        <v>19</v>
      </c>
      <c r="B38" s="228"/>
      <c r="C38" s="228"/>
      <c r="D38" s="228"/>
      <c r="E38" s="229"/>
      <c r="F38" s="61">
        <v>0</v>
      </c>
      <c r="G38" s="61">
        <v>10</v>
      </c>
      <c r="H38" s="61">
        <v>12</v>
      </c>
      <c r="I38" s="72">
        <v>14</v>
      </c>
      <c r="J38" s="226"/>
      <c r="K38" s="68"/>
    </row>
    <row r="39" spans="1:11" x14ac:dyDescent="0.3">
      <c r="J39" s="41">
        <f>SUM(J11:J38)</f>
        <v>0</v>
      </c>
    </row>
    <row r="41" spans="1:11" x14ac:dyDescent="0.3">
      <c r="A41" s="24" t="s">
        <v>344</v>
      </c>
    </row>
    <row r="42" spans="1:11" ht="15" thickBot="1" x14ac:dyDescent="0.35"/>
    <row r="43" spans="1:11" ht="23.25" customHeight="1" x14ac:dyDescent="0.3">
      <c r="A43" s="252" t="s">
        <v>235</v>
      </c>
      <c r="B43" s="253"/>
      <c r="C43" s="253"/>
      <c r="D43" s="253"/>
      <c r="E43" s="253"/>
      <c r="F43" s="253"/>
      <c r="G43" s="254"/>
    </row>
    <row r="44" spans="1:11" ht="44.25" customHeight="1" x14ac:dyDescent="0.3">
      <c r="A44" s="249" t="s">
        <v>236</v>
      </c>
      <c r="B44" s="255"/>
      <c r="C44" s="255"/>
      <c r="D44" s="255"/>
      <c r="E44" s="255"/>
      <c r="F44" s="255"/>
      <c r="G44" s="256"/>
    </row>
    <row r="45" spans="1:11" ht="43.5" customHeight="1" x14ac:dyDescent="0.3">
      <c r="A45" s="249" t="s">
        <v>237</v>
      </c>
      <c r="B45" s="250"/>
      <c r="C45" s="250"/>
      <c r="D45" s="250"/>
      <c r="E45" s="250"/>
      <c r="F45" s="250"/>
      <c r="G45" s="251"/>
    </row>
    <row r="46" spans="1:11" ht="60" customHeight="1" x14ac:dyDescent="0.3">
      <c r="A46" s="249" t="s">
        <v>238</v>
      </c>
      <c r="B46" s="250"/>
      <c r="C46" s="250"/>
      <c r="D46" s="250"/>
      <c r="E46" s="250"/>
      <c r="F46" s="250"/>
      <c r="G46" s="251"/>
    </row>
    <row r="47" spans="1:11" ht="27" customHeight="1" x14ac:dyDescent="0.3">
      <c r="A47" s="249" t="s">
        <v>239</v>
      </c>
      <c r="B47" s="250"/>
      <c r="C47" s="250"/>
      <c r="D47" s="250"/>
      <c r="E47" s="250"/>
      <c r="F47" s="250"/>
      <c r="G47" s="251"/>
    </row>
    <row r="48" spans="1:11" ht="66.75" customHeight="1" x14ac:dyDescent="0.3">
      <c r="A48" s="249" t="s">
        <v>240</v>
      </c>
      <c r="B48" s="250"/>
      <c r="C48" s="250"/>
      <c r="D48" s="250"/>
      <c r="E48" s="250"/>
      <c r="F48" s="250"/>
      <c r="G48" s="251"/>
    </row>
  </sheetData>
  <mergeCells count="45">
    <mergeCell ref="F29:I30"/>
    <mergeCell ref="F31:I32"/>
    <mergeCell ref="A48:G48"/>
    <mergeCell ref="A43:G43"/>
    <mergeCell ref="A44:G44"/>
    <mergeCell ref="A45:G45"/>
    <mergeCell ref="A46:G46"/>
    <mergeCell ref="A47:G47"/>
    <mergeCell ref="K11:K12"/>
    <mergeCell ref="J11:J12"/>
    <mergeCell ref="J13:J14"/>
    <mergeCell ref="J15:J16"/>
    <mergeCell ref="J17:J18"/>
    <mergeCell ref="B4:E4"/>
    <mergeCell ref="J35:J36"/>
    <mergeCell ref="J37:J38"/>
    <mergeCell ref="A38:E38"/>
    <mergeCell ref="J19:J20"/>
    <mergeCell ref="J23:J24"/>
    <mergeCell ref="J25:J26"/>
    <mergeCell ref="J27:J28"/>
    <mergeCell ref="A33:E33"/>
    <mergeCell ref="A34:E34"/>
    <mergeCell ref="A35:E35"/>
    <mergeCell ref="J21:J22"/>
    <mergeCell ref="J29:J30"/>
    <mergeCell ref="B5:E5"/>
    <mergeCell ref="J31:J32"/>
    <mergeCell ref="J33:J34"/>
    <mergeCell ref="F4:I4"/>
    <mergeCell ref="B17:I18"/>
    <mergeCell ref="A36:E36"/>
    <mergeCell ref="A37:E37"/>
    <mergeCell ref="F5:I5"/>
    <mergeCell ref="B9:E9"/>
    <mergeCell ref="B10:E10"/>
    <mergeCell ref="F9:I9"/>
    <mergeCell ref="F10:I10"/>
    <mergeCell ref="A1:A8"/>
    <mergeCell ref="B1:E1"/>
    <mergeCell ref="B2:E2"/>
    <mergeCell ref="B3:E3"/>
    <mergeCell ref="F1:I1"/>
    <mergeCell ref="F2:I2"/>
    <mergeCell ref="F3:I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0823D-0354-429A-8F9C-5513F397A20F}">
  <dimension ref="A1:O50"/>
  <sheetViews>
    <sheetView topLeftCell="A17" workbookViewId="0">
      <selection activeCell="J36" sqref="J36"/>
    </sheetView>
  </sheetViews>
  <sheetFormatPr baseColWidth="10" defaultRowHeight="14.4" x14ac:dyDescent="0.3"/>
  <cols>
    <col min="1" max="1" width="16.6640625" customWidth="1"/>
    <col min="9" max="9" width="16.33203125" customWidth="1"/>
    <col min="13" max="13" width="11.5546875" customWidth="1"/>
  </cols>
  <sheetData>
    <row r="1" spans="1:15" ht="14.4" customHeight="1" x14ac:dyDescent="0.3">
      <c r="A1" s="289" t="s">
        <v>88</v>
      </c>
      <c r="B1" s="216"/>
      <c r="C1" s="217"/>
      <c r="D1" s="217"/>
      <c r="E1" s="217"/>
      <c r="F1" s="270" t="s">
        <v>72</v>
      </c>
      <c r="I1" s="289" t="s">
        <v>82</v>
      </c>
      <c r="J1" s="299" t="s">
        <v>27</v>
      </c>
      <c r="K1" s="300"/>
      <c r="L1" s="300"/>
      <c r="M1" s="300"/>
      <c r="N1" s="293" t="s">
        <v>72</v>
      </c>
    </row>
    <row r="2" spans="1:15" ht="15" thickBot="1" x14ac:dyDescent="0.35">
      <c r="A2" s="290"/>
      <c r="B2" s="208" t="s">
        <v>20</v>
      </c>
      <c r="C2" s="209"/>
      <c r="D2" s="209"/>
      <c r="E2" s="209"/>
      <c r="F2" s="270"/>
      <c r="I2" s="290"/>
      <c r="J2" s="208"/>
      <c r="K2" s="209"/>
      <c r="L2" s="209"/>
      <c r="M2" s="209"/>
      <c r="N2" s="294"/>
    </row>
    <row r="3" spans="1:15" x14ac:dyDescent="0.3">
      <c r="A3" s="290"/>
      <c r="B3" s="1"/>
      <c r="C3" s="1"/>
      <c r="D3" s="1"/>
      <c r="E3" s="19"/>
      <c r="F3" s="270"/>
      <c r="I3" s="290"/>
      <c r="J3" s="1"/>
      <c r="K3" s="1"/>
      <c r="L3" s="1"/>
      <c r="M3" s="19"/>
      <c r="N3" s="294"/>
    </row>
    <row r="4" spans="1:15" ht="36.6" thickBot="1" x14ac:dyDescent="0.35">
      <c r="A4" s="290"/>
      <c r="B4" s="2" t="s">
        <v>21</v>
      </c>
      <c r="C4" s="2" t="s">
        <v>23</v>
      </c>
      <c r="D4" s="2" t="s">
        <v>24</v>
      </c>
      <c r="E4" s="17" t="s">
        <v>25</v>
      </c>
      <c r="F4" s="270"/>
      <c r="I4" s="291"/>
      <c r="J4" s="3" t="s">
        <v>28</v>
      </c>
      <c r="K4" s="3" t="s">
        <v>29</v>
      </c>
      <c r="L4" s="3" t="s">
        <v>30</v>
      </c>
      <c r="M4" s="45" t="s">
        <v>31</v>
      </c>
      <c r="N4" s="294"/>
    </row>
    <row r="5" spans="1:15" ht="15" customHeight="1" thickBot="1" x14ac:dyDescent="0.35">
      <c r="A5" s="290"/>
      <c r="B5" s="3" t="s">
        <v>22</v>
      </c>
      <c r="C5" s="18"/>
      <c r="D5" s="18"/>
      <c r="E5" s="46"/>
      <c r="F5" s="270"/>
      <c r="I5" s="297" t="s">
        <v>32</v>
      </c>
      <c r="J5" s="305" t="s">
        <v>33</v>
      </c>
      <c r="K5" s="306"/>
      <c r="L5" s="306"/>
      <c r="M5" s="306"/>
      <c r="N5" s="294"/>
    </row>
    <row r="6" spans="1:15" ht="27.75" customHeight="1" thickBot="1" x14ac:dyDescent="0.35">
      <c r="A6" s="290"/>
      <c r="B6" s="196"/>
      <c r="C6" s="197"/>
      <c r="D6" s="197"/>
      <c r="E6" s="197"/>
      <c r="F6" s="270"/>
      <c r="I6" s="298"/>
      <c r="J6" s="208"/>
      <c r="K6" s="209"/>
      <c r="L6" s="209"/>
      <c r="M6" s="209"/>
      <c r="N6" s="294"/>
    </row>
    <row r="7" spans="1:15" ht="15" customHeight="1" thickBot="1" x14ac:dyDescent="0.35">
      <c r="A7" s="291"/>
      <c r="B7" s="208" t="s">
        <v>7</v>
      </c>
      <c r="C7" s="209"/>
      <c r="D7" s="209"/>
      <c r="E7" s="209"/>
      <c r="F7" s="271"/>
      <c r="I7" s="274" t="s">
        <v>204</v>
      </c>
      <c r="J7" s="266">
        <v>0</v>
      </c>
      <c r="K7" s="266">
        <v>1</v>
      </c>
      <c r="L7" s="266">
        <v>2</v>
      </c>
      <c r="M7" s="261">
        <v>4</v>
      </c>
      <c r="N7" s="295"/>
      <c r="O7" s="68"/>
    </row>
    <row r="8" spans="1:15" ht="18.75" customHeight="1" thickBot="1" x14ac:dyDescent="0.35">
      <c r="A8" s="287" t="s">
        <v>204</v>
      </c>
      <c r="B8" s="266">
        <v>0</v>
      </c>
      <c r="C8" s="266">
        <v>1</v>
      </c>
      <c r="D8" s="266">
        <v>2</v>
      </c>
      <c r="E8" s="261">
        <v>3</v>
      </c>
      <c r="F8" s="272"/>
      <c r="I8" s="278"/>
      <c r="J8" s="269"/>
      <c r="K8" s="269"/>
      <c r="L8" s="269"/>
      <c r="M8" s="262"/>
      <c r="N8" s="296"/>
      <c r="O8" s="68"/>
    </row>
    <row r="9" spans="1:15" ht="15" thickBot="1" x14ac:dyDescent="0.35">
      <c r="A9" s="292"/>
      <c r="B9" s="269"/>
      <c r="C9" s="269"/>
      <c r="D9" s="269"/>
      <c r="E9" s="262"/>
      <c r="F9" s="273"/>
      <c r="I9" s="276" t="s">
        <v>202</v>
      </c>
      <c r="J9" s="285">
        <v>0</v>
      </c>
      <c r="K9" s="285">
        <v>1</v>
      </c>
      <c r="L9" s="285">
        <v>2</v>
      </c>
      <c r="M9" s="301">
        <v>4</v>
      </c>
      <c r="N9" s="295"/>
      <c r="O9" s="68"/>
    </row>
    <row r="10" spans="1:15" ht="20.25" customHeight="1" thickBot="1" x14ac:dyDescent="0.35">
      <c r="A10" s="283" t="s">
        <v>202</v>
      </c>
      <c r="B10" s="285">
        <v>0</v>
      </c>
      <c r="C10" s="285">
        <v>1</v>
      </c>
      <c r="D10" s="285">
        <v>2</v>
      </c>
      <c r="E10" s="301">
        <v>3</v>
      </c>
      <c r="F10" s="272"/>
      <c r="I10" s="277"/>
      <c r="J10" s="286"/>
      <c r="K10" s="286"/>
      <c r="L10" s="286"/>
      <c r="M10" s="302"/>
      <c r="N10" s="296"/>
      <c r="O10" s="68"/>
    </row>
    <row r="11" spans="1:15" ht="15" thickBot="1" x14ac:dyDescent="0.35">
      <c r="A11" s="284"/>
      <c r="B11" s="286"/>
      <c r="C11" s="286"/>
      <c r="D11" s="286"/>
      <c r="E11" s="302"/>
      <c r="F11" s="273"/>
      <c r="I11" s="276" t="s">
        <v>201</v>
      </c>
      <c r="J11" s="266">
        <v>0</v>
      </c>
      <c r="K11" s="266">
        <v>1</v>
      </c>
      <c r="L11" s="266">
        <v>2</v>
      </c>
      <c r="M11" s="198">
        <v>4</v>
      </c>
      <c r="N11" s="307"/>
      <c r="O11" s="68"/>
    </row>
    <row r="12" spans="1:15" ht="15" thickBot="1" x14ac:dyDescent="0.35">
      <c r="A12" s="283" t="s">
        <v>201</v>
      </c>
      <c r="B12" s="266">
        <v>0</v>
      </c>
      <c r="C12" s="266">
        <v>1</v>
      </c>
      <c r="D12" s="266">
        <v>2</v>
      </c>
      <c r="E12" s="198">
        <v>3</v>
      </c>
      <c r="F12" s="303"/>
      <c r="G12" s="68"/>
      <c r="I12" s="277"/>
      <c r="J12" s="269"/>
      <c r="K12" s="269"/>
      <c r="L12" s="269"/>
      <c r="M12" s="200"/>
      <c r="N12" s="308"/>
      <c r="O12" s="68"/>
    </row>
    <row r="13" spans="1:15" ht="15.75" customHeight="1" thickBot="1" x14ac:dyDescent="0.35">
      <c r="A13" s="284"/>
      <c r="B13" s="269"/>
      <c r="C13" s="269"/>
      <c r="D13" s="269"/>
      <c r="E13" s="200"/>
      <c r="F13" s="304"/>
      <c r="G13" s="68"/>
      <c r="I13" s="276" t="s">
        <v>203</v>
      </c>
      <c r="J13" s="285">
        <v>0</v>
      </c>
      <c r="K13" s="285">
        <v>1</v>
      </c>
      <c r="L13" s="285">
        <v>2</v>
      </c>
      <c r="M13" s="263">
        <v>4</v>
      </c>
      <c r="N13" s="307"/>
      <c r="O13" s="68"/>
    </row>
    <row r="14" spans="1:15" ht="15" thickBot="1" x14ac:dyDescent="0.35">
      <c r="A14" s="283" t="s">
        <v>203</v>
      </c>
      <c r="B14" s="285">
        <v>0</v>
      </c>
      <c r="C14" s="285">
        <v>1</v>
      </c>
      <c r="D14" s="285">
        <v>2</v>
      </c>
      <c r="E14" s="263">
        <v>3</v>
      </c>
      <c r="F14" s="303"/>
      <c r="G14" s="68"/>
      <c r="I14" s="277"/>
      <c r="J14" s="286"/>
      <c r="K14" s="286"/>
      <c r="L14" s="286"/>
      <c r="M14" s="264"/>
      <c r="N14" s="308"/>
      <c r="O14" s="68"/>
    </row>
    <row r="15" spans="1:15" ht="25.95" customHeight="1" thickBot="1" x14ac:dyDescent="0.35">
      <c r="A15" s="284"/>
      <c r="B15" s="286"/>
      <c r="C15" s="286"/>
      <c r="D15" s="286"/>
      <c r="E15" s="264"/>
      <c r="F15" s="304"/>
      <c r="G15" s="68"/>
      <c r="I15" s="274" t="s">
        <v>337</v>
      </c>
      <c r="J15" s="266">
        <v>0</v>
      </c>
      <c r="K15" s="266">
        <v>1</v>
      </c>
      <c r="L15" s="266">
        <v>2</v>
      </c>
      <c r="M15" s="198">
        <v>4</v>
      </c>
      <c r="N15" s="309"/>
    </row>
    <row r="16" spans="1:15" ht="15" thickBot="1" x14ac:dyDescent="0.35">
      <c r="A16" s="287" t="s">
        <v>337</v>
      </c>
      <c r="B16" s="266">
        <v>0</v>
      </c>
      <c r="C16" s="266">
        <v>1</v>
      </c>
      <c r="D16" s="266">
        <v>2</v>
      </c>
      <c r="E16" s="261">
        <v>3</v>
      </c>
      <c r="F16" s="199"/>
      <c r="G16" s="68"/>
      <c r="I16" s="275"/>
      <c r="J16" s="267"/>
      <c r="K16" s="268"/>
      <c r="L16" s="268"/>
      <c r="M16" s="311"/>
      <c r="N16" s="310"/>
    </row>
    <row r="17" spans="1:14" ht="28.2" customHeight="1" thickBot="1" x14ac:dyDescent="0.35">
      <c r="A17" s="288"/>
      <c r="B17" s="267"/>
      <c r="C17" s="268"/>
      <c r="D17" s="268"/>
      <c r="E17" s="265"/>
      <c r="F17" s="201"/>
      <c r="G17" s="68"/>
      <c r="K17" s="59"/>
      <c r="L17" s="59"/>
      <c r="M17" s="59"/>
      <c r="N17" s="41">
        <f>(SUM(N7:N16))</f>
        <v>0</v>
      </c>
    </row>
    <row r="18" spans="1:14" x14ac:dyDescent="0.3">
      <c r="A18" s="59"/>
      <c r="C18" s="59"/>
      <c r="D18" s="59"/>
      <c r="F18" s="41">
        <f>SUM(F8:F17)</f>
        <v>0</v>
      </c>
      <c r="I18" s="21" t="s">
        <v>91</v>
      </c>
    </row>
    <row r="19" spans="1:14" x14ac:dyDescent="0.3">
      <c r="A19" s="21" t="s">
        <v>89</v>
      </c>
      <c r="I19" s="21" t="s">
        <v>92</v>
      </c>
    </row>
    <row r="20" spans="1:14" x14ac:dyDescent="0.3">
      <c r="A20" s="21" t="s">
        <v>90</v>
      </c>
      <c r="I20" s="21" t="s">
        <v>93</v>
      </c>
    </row>
    <row r="23" spans="1:14" ht="15" thickBot="1" x14ac:dyDescent="0.35">
      <c r="E23" s="79"/>
    </row>
    <row r="24" spans="1:14" x14ac:dyDescent="0.3">
      <c r="A24" s="312" t="s">
        <v>73</v>
      </c>
      <c r="B24" s="279"/>
      <c r="C24" s="280"/>
      <c r="D24" s="280"/>
      <c r="E24" s="281" t="s">
        <v>72</v>
      </c>
      <c r="F24" s="68"/>
    </row>
    <row r="25" spans="1:14" ht="15" thickBot="1" x14ac:dyDescent="0.35">
      <c r="A25" s="313"/>
      <c r="B25" s="208" t="s">
        <v>34</v>
      </c>
      <c r="C25" s="209"/>
      <c r="D25" s="209"/>
      <c r="E25" s="270"/>
      <c r="F25" s="68"/>
    </row>
    <row r="26" spans="1:14" ht="14.4" customHeight="1" x14ac:dyDescent="0.3">
      <c r="A26" s="313"/>
      <c r="B26" s="1"/>
      <c r="C26" s="1"/>
      <c r="D26" s="19"/>
      <c r="E26" s="270"/>
      <c r="F26" s="68"/>
    </row>
    <row r="27" spans="1:14" ht="36" x14ac:dyDescent="0.3">
      <c r="A27" s="313"/>
      <c r="B27" s="2" t="s">
        <v>35</v>
      </c>
      <c r="C27" s="2" t="s">
        <v>37</v>
      </c>
      <c r="D27" s="17" t="s">
        <v>39</v>
      </c>
      <c r="E27" s="270"/>
      <c r="F27" s="68"/>
    </row>
    <row r="28" spans="1:14" ht="24.6" thickBot="1" x14ac:dyDescent="0.35">
      <c r="A28" s="314"/>
      <c r="B28" s="3" t="s">
        <v>36</v>
      </c>
      <c r="C28" s="3" t="s">
        <v>38</v>
      </c>
      <c r="D28" s="46"/>
      <c r="E28" s="270"/>
      <c r="F28" s="68"/>
    </row>
    <row r="29" spans="1:14" x14ac:dyDescent="0.3">
      <c r="A29" s="297" t="s">
        <v>79</v>
      </c>
      <c r="B29" s="196"/>
      <c r="C29" s="197"/>
      <c r="D29" s="197"/>
      <c r="E29" s="270"/>
      <c r="F29" s="68"/>
    </row>
    <row r="30" spans="1:14" ht="15" thickBot="1" x14ac:dyDescent="0.35">
      <c r="A30" s="298"/>
      <c r="B30" s="208" t="s">
        <v>40</v>
      </c>
      <c r="C30" s="209"/>
      <c r="D30" s="209"/>
      <c r="E30" s="282"/>
      <c r="F30" s="68"/>
    </row>
    <row r="31" spans="1:14" ht="33.6" customHeight="1" thickBot="1" x14ac:dyDescent="0.35">
      <c r="A31" s="48" t="s">
        <v>204</v>
      </c>
      <c r="B31" s="8">
        <v>0</v>
      </c>
      <c r="C31" s="8">
        <v>1</v>
      </c>
      <c r="D31" s="80">
        <v>2</v>
      </c>
      <c r="E31" s="81"/>
      <c r="F31" s="68"/>
    </row>
    <row r="32" spans="1:14" ht="27" customHeight="1" thickBot="1" x14ac:dyDescent="0.35">
      <c r="A32" s="47" t="s">
        <v>202</v>
      </c>
      <c r="B32" s="5">
        <v>0</v>
      </c>
      <c r="C32" s="5">
        <v>1</v>
      </c>
      <c r="D32" s="6">
        <v>2</v>
      </c>
      <c r="E32" s="54"/>
      <c r="F32" s="68"/>
    </row>
    <row r="33" spans="1:6" ht="21" customHeight="1" thickBot="1" x14ac:dyDescent="0.35">
      <c r="A33" s="47" t="s">
        <v>201</v>
      </c>
      <c r="B33" s="8">
        <v>0</v>
      </c>
      <c r="C33" s="8">
        <v>1</v>
      </c>
      <c r="D33" s="9">
        <v>2</v>
      </c>
      <c r="E33" s="54"/>
    </row>
    <row r="34" spans="1:6" ht="23.4" customHeight="1" thickBot="1" x14ac:dyDescent="0.35">
      <c r="A34" s="47" t="s">
        <v>203</v>
      </c>
      <c r="B34" s="5">
        <v>0</v>
      </c>
      <c r="C34" s="5">
        <v>1</v>
      </c>
      <c r="D34" s="6">
        <v>2</v>
      </c>
      <c r="E34" s="52"/>
      <c r="F34" s="68"/>
    </row>
    <row r="35" spans="1:6" ht="19.2" customHeight="1" thickBot="1" x14ac:dyDescent="0.35">
      <c r="A35" s="48" t="s">
        <v>338</v>
      </c>
      <c r="B35" s="8">
        <v>0</v>
      </c>
      <c r="C35" s="8">
        <v>1</v>
      </c>
      <c r="D35" s="9">
        <v>2</v>
      </c>
      <c r="E35" s="54"/>
      <c r="F35" s="68"/>
    </row>
    <row r="36" spans="1:6" ht="20.399999999999999" customHeight="1" thickBot="1" x14ac:dyDescent="0.35">
      <c r="A36" s="50" t="s">
        <v>205</v>
      </c>
      <c r="B36" s="5">
        <v>0</v>
      </c>
      <c r="C36" s="5">
        <v>1</v>
      </c>
      <c r="D36" s="6">
        <v>2</v>
      </c>
      <c r="E36" s="52"/>
      <c r="F36" s="68"/>
    </row>
    <row r="37" spans="1:6" ht="20.399999999999999" customHeight="1" thickBot="1" x14ac:dyDescent="0.35">
      <c r="A37" s="50" t="s">
        <v>191</v>
      </c>
      <c r="B37" s="8">
        <v>0</v>
      </c>
      <c r="C37" s="8">
        <v>1</v>
      </c>
      <c r="D37" s="9">
        <v>2</v>
      </c>
      <c r="E37" s="54"/>
    </row>
    <row r="38" spans="1:6" ht="20.399999999999999" customHeight="1" thickBot="1" x14ac:dyDescent="0.35">
      <c r="A38" s="50" t="s">
        <v>192</v>
      </c>
      <c r="B38" s="5">
        <v>0</v>
      </c>
      <c r="C38" s="5">
        <v>1</v>
      </c>
      <c r="D38" s="6">
        <v>2</v>
      </c>
      <c r="E38" s="52"/>
      <c r="F38" s="68"/>
    </row>
    <row r="39" spans="1:6" ht="26.4" customHeight="1" thickBot="1" x14ac:dyDescent="0.35">
      <c r="A39" s="51" t="s">
        <v>207</v>
      </c>
      <c r="B39" s="5">
        <v>0</v>
      </c>
      <c r="C39" s="5">
        <v>1</v>
      </c>
      <c r="D39" s="6">
        <v>2</v>
      </c>
      <c r="E39" s="52"/>
      <c r="F39" s="68"/>
    </row>
    <row r="40" spans="1:6" ht="21" customHeight="1" thickBot="1" x14ac:dyDescent="0.35">
      <c r="A40" s="51" t="s">
        <v>193</v>
      </c>
      <c r="B40" s="8">
        <v>0</v>
      </c>
      <c r="C40" s="8">
        <v>1</v>
      </c>
      <c r="D40" s="9">
        <v>2</v>
      </c>
      <c r="E40" s="82"/>
      <c r="F40" s="68"/>
    </row>
    <row r="41" spans="1:6" ht="24.6" customHeight="1" thickBot="1" x14ac:dyDescent="0.35">
      <c r="A41" s="51" t="s">
        <v>194</v>
      </c>
      <c r="B41" s="5">
        <v>0</v>
      </c>
      <c r="C41" s="5">
        <v>1</v>
      </c>
      <c r="D41" s="6">
        <v>2</v>
      </c>
      <c r="E41" s="54"/>
      <c r="F41" s="68"/>
    </row>
    <row r="42" spans="1:6" ht="24.6" customHeight="1" thickBot="1" x14ac:dyDescent="0.35">
      <c r="A42" s="51" t="s">
        <v>354</v>
      </c>
      <c r="B42" s="8">
        <v>0</v>
      </c>
      <c r="C42" s="8">
        <v>1</v>
      </c>
      <c r="D42" s="524">
        <v>2</v>
      </c>
      <c r="E42" s="56"/>
      <c r="F42" s="68"/>
    </row>
    <row r="43" spans="1:6" ht="25.95" customHeight="1" thickBot="1" x14ac:dyDescent="0.35">
      <c r="A43" s="50" t="s">
        <v>200</v>
      </c>
      <c r="B43" s="5">
        <v>0</v>
      </c>
      <c r="C43" s="5">
        <v>1</v>
      </c>
      <c r="D43" s="523">
        <v>2</v>
      </c>
      <c r="E43" s="56"/>
      <c r="F43" s="68"/>
    </row>
    <row r="44" spans="1:6" x14ac:dyDescent="0.3">
      <c r="A44" s="259" t="s">
        <v>206</v>
      </c>
      <c r="B44" s="7"/>
      <c r="C44" s="7"/>
      <c r="D44" s="70"/>
      <c r="E44" s="257"/>
    </row>
    <row r="45" spans="1:6" ht="15" thickBot="1" x14ac:dyDescent="0.35">
      <c r="A45" s="260"/>
      <c r="B45" s="49">
        <v>0</v>
      </c>
      <c r="C45" s="77">
        <v>1</v>
      </c>
      <c r="D45" s="76">
        <v>2</v>
      </c>
      <c r="E45" s="258"/>
    </row>
    <row r="46" spans="1:6" x14ac:dyDescent="0.3">
      <c r="B46" s="59"/>
      <c r="E46" s="41">
        <f>SUM(E31:E45)</f>
        <v>0</v>
      </c>
    </row>
    <row r="47" spans="1:6" x14ac:dyDescent="0.3">
      <c r="A47" s="21" t="s">
        <v>94</v>
      </c>
    </row>
    <row r="48" spans="1:6" x14ac:dyDescent="0.3">
      <c r="A48" s="21" t="s">
        <v>95</v>
      </c>
    </row>
    <row r="49" spans="1:1" x14ac:dyDescent="0.3">
      <c r="A49" s="21"/>
    </row>
    <row r="50" spans="1:1" x14ac:dyDescent="0.3">
      <c r="A50" s="21" t="s">
        <v>357</v>
      </c>
    </row>
  </sheetData>
  <mergeCells count="80">
    <mergeCell ref="N15:N16"/>
    <mergeCell ref="A29:A30"/>
    <mergeCell ref="M13:M14"/>
    <mergeCell ref="M15:M16"/>
    <mergeCell ref="B8:B9"/>
    <mergeCell ref="A12:A13"/>
    <mergeCell ref="A10:A11"/>
    <mergeCell ref="B10:B11"/>
    <mergeCell ref="C10:C11"/>
    <mergeCell ref="B25:D25"/>
    <mergeCell ref="B29:D29"/>
    <mergeCell ref="F16:F17"/>
    <mergeCell ref="J15:J16"/>
    <mergeCell ref="K15:K16"/>
    <mergeCell ref="F14:F15"/>
    <mergeCell ref="A24:A28"/>
    <mergeCell ref="N13:N14"/>
    <mergeCell ref="N11:N12"/>
    <mergeCell ref="J13:J14"/>
    <mergeCell ref="K13:K14"/>
    <mergeCell ref="L13:L14"/>
    <mergeCell ref="F12:F13"/>
    <mergeCell ref="J5:M6"/>
    <mergeCell ref="L7:L8"/>
    <mergeCell ref="L9:L10"/>
    <mergeCell ref="M9:M10"/>
    <mergeCell ref="J7:J8"/>
    <mergeCell ref="K7:K8"/>
    <mergeCell ref="M11:M12"/>
    <mergeCell ref="J11:J12"/>
    <mergeCell ref="K11:K12"/>
    <mergeCell ref="L11:L12"/>
    <mergeCell ref="A1:A7"/>
    <mergeCell ref="A8:A9"/>
    <mergeCell ref="N1:N6"/>
    <mergeCell ref="N7:N8"/>
    <mergeCell ref="N9:N10"/>
    <mergeCell ref="B1:E1"/>
    <mergeCell ref="B2:E2"/>
    <mergeCell ref="B6:E6"/>
    <mergeCell ref="B7:E7"/>
    <mergeCell ref="I5:I6"/>
    <mergeCell ref="I1:I4"/>
    <mergeCell ref="J1:M2"/>
    <mergeCell ref="J9:J10"/>
    <mergeCell ref="K9:K10"/>
    <mergeCell ref="D10:D11"/>
    <mergeCell ref="E10:E11"/>
    <mergeCell ref="B24:D24"/>
    <mergeCell ref="E24:E30"/>
    <mergeCell ref="A14:A15"/>
    <mergeCell ref="B12:B13"/>
    <mergeCell ref="C12:C13"/>
    <mergeCell ref="D12:D13"/>
    <mergeCell ref="B14:B15"/>
    <mergeCell ref="C14:C15"/>
    <mergeCell ref="B30:D30"/>
    <mergeCell ref="A16:A17"/>
    <mergeCell ref="D14:D15"/>
    <mergeCell ref="I15:I16"/>
    <mergeCell ref="I13:I14"/>
    <mergeCell ref="I11:I12"/>
    <mergeCell ref="I9:I10"/>
    <mergeCell ref="I7:I8"/>
    <mergeCell ref="E44:E45"/>
    <mergeCell ref="A44:A45"/>
    <mergeCell ref="M7:M8"/>
    <mergeCell ref="E12:E13"/>
    <mergeCell ref="E14:E15"/>
    <mergeCell ref="E16:E17"/>
    <mergeCell ref="B16:B17"/>
    <mergeCell ref="C16:C17"/>
    <mergeCell ref="D16:D17"/>
    <mergeCell ref="C8:C9"/>
    <mergeCell ref="D8:D9"/>
    <mergeCell ref="E8:E9"/>
    <mergeCell ref="L15:L16"/>
    <mergeCell ref="F1:F7"/>
    <mergeCell ref="F8:F9"/>
    <mergeCell ref="F10:F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9CE21-AAAD-4212-A400-B100B589914A}">
  <dimension ref="A1:O116"/>
  <sheetViews>
    <sheetView workbookViewId="0">
      <selection activeCell="P13" sqref="P13"/>
    </sheetView>
  </sheetViews>
  <sheetFormatPr baseColWidth="10" defaultRowHeight="14.4" x14ac:dyDescent="0.3"/>
  <cols>
    <col min="1" max="1" width="18.5546875" customWidth="1"/>
  </cols>
  <sheetData>
    <row r="1" spans="1:15" x14ac:dyDescent="0.3">
      <c r="A1" s="213" t="s">
        <v>74</v>
      </c>
      <c r="B1" s="216"/>
      <c r="C1" s="217"/>
      <c r="D1" s="217"/>
      <c r="E1" s="218"/>
      <c r="F1" s="216"/>
      <c r="G1" s="217"/>
      <c r="H1" s="217"/>
      <c r="I1" s="218"/>
      <c r="J1" s="216"/>
      <c r="K1" s="217"/>
      <c r="L1" s="217"/>
      <c r="M1" s="218"/>
      <c r="N1" s="330" t="s">
        <v>72</v>
      </c>
    </row>
    <row r="2" spans="1:15" x14ac:dyDescent="0.3">
      <c r="A2" s="214"/>
      <c r="B2" s="219" t="s">
        <v>41</v>
      </c>
      <c r="C2" s="220"/>
      <c r="D2" s="220"/>
      <c r="E2" s="221"/>
      <c r="F2" s="219" t="s">
        <v>0</v>
      </c>
      <c r="G2" s="220"/>
      <c r="H2" s="220"/>
      <c r="I2" s="221"/>
      <c r="J2" s="219" t="s">
        <v>2</v>
      </c>
      <c r="K2" s="220"/>
      <c r="L2" s="220"/>
      <c r="M2" s="221"/>
      <c r="N2" s="331"/>
    </row>
    <row r="3" spans="1:15" x14ac:dyDescent="0.3">
      <c r="A3" s="214"/>
      <c r="B3" s="219" t="s">
        <v>42</v>
      </c>
      <c r="C3" s="220"/>
      <c r="D3" s="220"/>
      <c r="E3" s="221"/>
      <c r="F3" s="219" t="s">
        <v>43</v>
      </c>
      <c r="G3" s="220"/>
      <c r="H3" s="220"/>
      <c r="I3" s="221"/>
      <c r="J3" s="219" t="s">
        <v>1</v>
      </c>
      <c r="K3" s="220"/>
      <c r="L3" s="220"/>
      <c r="M3" s="221"/>
      <c r="N3" s="332"/>
      <c r="O3" s="68"/>
    </row>
    <row r="4" spans="1:15" ht="15" thickBot="1" x14ac:dyDescent="0.35">
      <c r="A4" s="214"/>
      <c r="B4" s="315"/>
      <c r="C4" s="316"/>
      <c r="D4" s="316"/>
      <c r="E4" s="317"/>
      <c r="F4" s="208" t="s">
        <v>44</v>
      </c>
      <c r="G4" s="209"/>
      <c r="H4" s="209"/>
      <c r="I4" s="212"/>
      <c r="J4" s="315"/>
      <c r="K4" s="316"/>
      <c r="L4" s="316"/>
      <c r="M4" s="317"/>
      <c r="N4" s="331"/>
    </row>
    <row r="5" spans="1:15" x14ac:dyDescent="0.3">
      <c r="A5" s="214"/>
      <c r="B5" s="196"/>
      <c r="C5" s="197"/>
      <c r="D5" s="197"/>
      <c r="E5" s="211"/>
      <c r="F5" s="196"/>
      <c r="G5" s="197"/>
      <c r="H5" s="197"/>
      <c r="I5" s="211"/>
      <c r="J5" s="196"/>
      <c r="K5" s="197"/>
      <c r="L5" s="197"/>
      <c r="M5" s="211"/>
      <c r="N5" s="331"/>
    </row>
    <row r="6" spans="1:15" ht="15" thickBot="1" x14ac:dyDescent="0.35">
      <c r="A6" s="214"/>
      <c r="B6" s="208" t="s">
        <v>4</v>
      </c>
      <c r="C6" s="209"/>
      <c r="D6" s="209"/>
      <c r="E6" s="212"/>
      <c r="F6" s="208" t="s">
        <v>4</v>
      </c>
      <c r="G6" s="209"/>
      <c r="H6" s="209"/>
      <c r="I6" s="212"/>
      <c r="J6" s="208" t="s">
        <v>4</v>
      </c>
      <c r="K6" s="209"/>
      <c r="L6" s="209"/>
      <c r="M6" s="212"/>
      <c r="N6" s="331"/>
    </row>
    <row r="7" spans="1:15" x14ac:dyDescent="0.3">
      <c r="A7" s="214"/>
      <c r="B7" s="1"/>
      <c r="C7" s="1"/>
      <c r="D7" s="1"/>
      <c r="E7" s="1"/>
      <c r="F7" s="1"/>
      <c r="G7" s="1"/>
      <c r="H7" s="1"/>
      <c r="I7" s="1"/>
      <c r="J7" s="1"/>
      <c r="K7" s="1"/>
      <c r="L7" s="1"/>
      <c r="M7" s="1"/>
      <c r="N7" s="331"/>
    </row>
    <row r="8" spans="1:15" x14ac:dyDescent="0.3">
      <c r="A8" s="214"/>
      <c r="B8" s="2">
        <v>0</v>
      </c>
      <c r="C8" s="2">
        <v>5</v>
      </c>
      <c r="D8" s="2">
        <v>10</v>
      </c>
      <c r="E8" s="2" t="s">
        <v>83</v>
      </c>
      <c r="F8" s="2">
        <v>0</v>
      </c>
      <c r="G8" s="2">
        <v>5</v>
      </c>
      <c r="H8" s="2">
        <v>10</v>
      </c>
      <c r="I8" s="2" t="s">
        <v>83</v>
      </c>
      <c r="J8" s="2">
        <v>0</v>
      </c>
      <c r="K8" s="2">
        <v>5</v>
      </c>
      <c r="L8" s="2">
        <v>10</v>
      </c>
      <c r="M8" s="2" t="s">
        <v>83</v>
      </c>
      <c r="N8" s="331"/>
    </row>
    <row r="9" spans="1:15" ht="15" thickBot="1" x14ac:dyDescent="0.35">
      <c r="A9" s="215"/>
      <c r="B9" s="3" t="s">
        <v>49</v>
      </c>
      <c r="C9" s="3" t="s">
        <v>48</v>
      </c>
      <c r="D9" s="3" t="s">
        <v>81</v>
      </c>
      <c r="E9" s="18"/>
      <c r="F9" s="3" t="s">
        <v>49</v>
      </c>
      <c r="G9" s="3" t="s">
        <v>48</v>
      </c>
      <c r="H9" s="3" t="s">
        <v>81</v>
      </c>
      <c r="I9" s="18"/>
      <c r="J9" s="3" t="s">
        <v>49</v>
      </c>
      <c r="K9" s="3" t="s">
        <v>48</v>
      </c>
      <c r="L9" s="3" t="s">
        <v>81</v>
      </c>
      <c r="M9" s="18"/>
      <c r="N9" s="331"/>
    </row>
    <row r="10" spans="1:15" x14ac:dyDescent="0.3">
      <c r="A10" s="10"/>
      <c r="B10" s="196"/>
      <c r="C10" s="197"/>
      <c r="D10" s="197"/>
      <c r="E10" s="211"/>
      <c r="F10" s="196"/>
      <c r="G10" s="197"/>
      <c r="H10" s="197"/>
      <c r="I10" s="211"/>
      <c r="J10" s="196"/>
      <c r="K10" s="197"/>
      <c r="L10" s="197"/>
      <c r="M10" s="211"/>
      <c r="N10" s="331"/>
    </row>
    <row r="11" spans="1:15" ht="15" thickBot="1" x14ac:dyDescent="0.35">
      <c r="A11" s="11" t="s">
        <v>26</v>
      </c>
      <c r="B11" s="208" t="s">
        <v>7</v>
      </c>
      <c r="C11" s="209"/>
      <c r="D11" s="209"/>
      <c r="E11" s="212"/>
      <c r="F11" s="208" t="s">
        <v>7</v>
      </c>
      <c r="G11" s="209"/>
      <c r="H11" s="209"/>
      <c r="I11" s="212"/>
      <c r="J11" s="208" t="s">
        <v>7</v>
      </c>
      <c r="K11" s="209"/>
      <c r="L11" s="209"/>
      <c r="M11" s="212"/>
      <c r="N11" s="331"/>
    </row>
    <row r="12" spans="1:15" x14ac:dyDescent="0.3">
      <c r="A12" s="287" t="s">
        <v>204</v>
      </c>
      <c r="B12" s="285">
        <v>0</v>
      </c>
      <c r="C12" s="285">
        <v>10</v>
      </c>
      <c r="D12" s="285">
        <v>12</v>
      </c>
      <c r="E12" s="285">
        <v>14</v>
      </c>
      <c r="F12" s="285">
        <v>0</v>
      </c>
      <c r="G12" s="285">
        <v>10</v>
      </c>
      <c r="H12" s="285">
        <v>12</v>
      </c>
      <c r="I12" s="285">
        <v>14</v>
      </c>
      <c r="J12" s="285">
        <v>0</v>
      </c>
      <c r="K12" s="285">
        <v>10</v>
      </c>
      <c r="L12" s="285">
        <v>12</v>
      </c>
      <c r="M12" s="285">
        <v>14</v>
      </c>
      <c r="N12" s="333"/>
      <c r="O12" s="68"/>
    </row>
    <row r="13" spans="1:15" ht="15" thickBot="1" x14ac:dyDescent="0.35">
      <c r="A13" s="292"/>
      <c r="B13" s="286"/>
      <c r="C13" s="286"/>
      <c r="D13" s="286"/>
      <c r="E13" s="286"/>
      <c r="F13" s="286"/>
      <c r="G13" s="286"/>
      <c r="H13" s="286"/>
      <c r="I13" s="286"/>
      <c r="J13" s="286"/>
      <c r="K13" s="286"/>
      <c r="L13" s="286"/>
      <c r="M13" s="286"/>
      <c r="N13" s="334"/>
      <c r="O13" s="68"/>
    </row>
    <row r="14" spans="1:15" x14ac:dyDescent="0.3">
      <c r="A14" s="283" t="s">
        <v>202</v>
      </c>
      <c r="B14" s="266">
        <v>0</v>
      </c>
      <c r="C14" s="266">
        <v>10</v>
      </c>
      <c r="D14" s="266">
        <v>12</v>
      </c>
      <c r="E14" s="266">
        <v>14</v>
      </c>
      <c r="F14" s="266">
        <v>0</v>
      </c>
      <c r="G14" s="266">
        <v>10</v>
      </c>
      <c r="H14" s="266">
        <v>12</v>
      </c>
      <c r="I14" s="266">
        <v>14</v>
      </c>
      <c r="J14" s="266">
        <v>0</v>
      </c>
      <c r="K14" s="266">
        <v>10</v>
      </c>
      <c r="L14" s="266">
        <v>12</v>
      </c>
      <c r="M14" s="266">
        <v>14</v>
      </c>
      <c r="N14" s="333"/>
      <c r="O14" s="68"/>
    </row>
    <row r="15" spans="1:15" ht="15" thickBot="1" x14ac:dyDescent="0.35">
      <c r="A15" s="284"/>
      <c r="B15" s="269"/>
      <c r="C15" s="269"/>
      <c r="D15" s="269"/>
      <c r="E15" s="269"/>
      <c r="F15" s="269"/>
      <c r="G15" s="269"/>
      <c r="H15" s="269"/>
      <c r="I15" s="269"/>
      <c r="J15" s="269"/>
      <c r="K15" s="269"/>
      <c r="L15" s="269"/>
      <c r="M15" s="269"/>
      <c r="N15" s="334"/>
      <c r="O15" s="68"/>
    </row>
    <row r="16" spans="1:15" ht="15" thickBot="1" x14ac:dyDescent="0.35">
      <c r="A16" s="283" t="s">
        <v>201</v>
      </c>
      <c r="B16" s="285">
        <v>0</v>
      </c>
      <c r="C16" s="285">
        <v>10</v>
      </c>
      <c r="D16" s="285">
        <v>12</v>
      </c>
      <c r="E16" s="285">
        <v>14</v>
      </c>
      <c r="F16" s="285">
        <v>0</v>
      </c>
      <c r="G16" s="285">
        <v>10</v>
      </c>
      <c r="H16" s="285">
        <v>12</v>
      </c>
      <c r="I16" s="285">
        <v>14</v>
      </c>
      <c r="J16" s="285">
        <v>0</v>
      </c>
      <c r="K16" s="285">
        <v>10</v>
      </c>
      <c r="L16" s="285">
        <v>12</v>
      </c>
      <c r="M16" s="285">
        <v>14</v>
      </c>
      <c r="N16" s="335"/>
      <c r="O16" s="83"/>
    </row>
    <row r="17" spans="1:15" ht="15" thickBot="1" x14ac:dyDescent="0.35">
      <c r="A17" s="284"/>
      <c r="B17" s="286"/>
      <c r="C17" s="286"/>
      <c r="D17" s="286"/>
      <c r="E17" s="286"/>
      <c r="F17" s="286"/>
      <c r="G17" s="286"/>
      <c r="H17" s="286"/>
      <c r="I17" s="286"/>
      <c r="J17" s="286"/>
      <c r="K17" s="286"/>
      <c r="L17" s="286"/>
      <c r="M17" s="286"/>
      <c r="N17" s="336"/>
      <c r="O17" s="85"/>
    </row>
    <row r="18" spans="1:15" x14ac:dyDescent="0.3">
      <c r="A18" s="283" t="s">
        <v>203</v>
      </c>
      <c r="B18" s="266">
        <v>0</v>
      </c>
      <c r="C18" s="266">
        <v>10</v>
      </c>
      <c r="D18" s="266">
        <v>12</v>
      </c>
      <c r="E18" s="266">
        <v>14</v>
      </c>
      <c r="F18" s="266">
        <v>0</v>
      </c>
      <c r="G18" s="266">
        <v>10</v>
      </c>
      <c r="H18" s="266">
        <v>12</v>
      </c>
      <c r="I18" s="266">
        <v>14</v>
      </c>
      <c r="J18" s="266">
        <v>0</v>
      </c>
      <c r="K18" s="266">
        <v>10</v>
      </c>
      <c r="L18" s="266">
        <v>12</v>
      </c>
      <c r="M18" s="266">
        <v>14</v>
      </c>
      <c r="N18" s="333"/>
      <c r="O18" s="84"/>
    </row>
    <row r="19" spans="1:15" ht="15" thickBot="1" x14ac:dyDescent="0.35">
      <c r="A19" s="284"/>
      <c r="B19" s="269"/>
      <c r="C19" s="269"/>
      <c r="D19" s="269"/>
      <c r="E19" s="269"/>
      <c r="F19" s="269"/>
      <c r="G19" s="269"/>
      <c r="H19" s="269"/>
      <c r="I19" s="269"/>
      <c r="J19" s="269"/>
      <c r="K19" s="269"/>
      <c r="L19" s="269"/>
      <c r="M19" s="269"/>
      <c r="N19" s="334"/>
      <c r="O19" s="68"/>
    </row>
    <row r="20" spans="1:15" x14ac:dyDescent="0.3">
      <c r="A20" s="287" t="s">
        <v>337</v>
      </c>
      <c r="B20" s="285">
        <v>0</v>
      </c>
      <c r="C20" s="285">
        <v>10</v>
      </c>
      <c r="D20" s="285">
        <v>12</v>
      </c>
      <c r="E20" s="285">
        <v>14</v>
      </c>
      <c r="F20" s="285">
        <v>0</v>
      </c>
      <c r="G20" s="285">
        <v>10</v>
      </c>
      <c r="H20" s="285">
        <v>12</v>
      </c>
      <c r="I20" s="285">
        <v>14</v>
      </c>
      <c r="J20" s="285">
        <v>0</v>
      </c>
      <c r="K20" s="285">
        <v>10</v>
      </c>
      <c r="L20" s="285">
        <v>12</v>
      </c>
      <c r="M20" s="285">
        <v>14</v>
      </c>
      <c r="N20" s="335"/>
    </row>
    <row r="21" spans="1:15" ht="20.399999999999999" customHeight="1" thickBot="1" x14ac:dyDescent="0.35">
      <c r="A21" s="288"/>
      <c r="B21" s="318"/>
      <c r="C21" s="318"/>
      <c r="D21" s="318"/>
      <c r="E21" s="318"/>
      <c r="F21" s="318"/>
      <c r="G21" s="319"/>
      <c r="H21" s="319"/>
      <c r="I21" s="319"/>
      <c r="J21" s="318"/>
      <c r="K21" s="318"/>
      <c r="L21" s="319"/>
      <c r="M21" s="319"/>
      <c r="N21" s="336"/>
    </row>
    <row r="22" spans="1:15" x14ac:dyDescent="0.3">
      <c r="A22" s="86" t="s">
        <v>70</v>
      </c>
      <c r="B22" s="59"/>
      <c r="C22" s="59"/>
      <c r="D22" s="59"/>
      <c r="E22" s="59"/>
      <c r="F22" s="59"/>
      <c r="J22" s="59"/>
      <c r="K22" s="59"/>
      <c r="N22" s="41">
        <f>SUM(N12:N21)</f>
        <v>0</v>
      </c>
    </row>
    <row r="24" spans="1:15" x14ac:dyDescent="0.3">
      <c r="K24" s="21" t="s">
        <v>345</v>
      </c>
    </row>
    <row r="27" spans="1:15" ht="15" thickBot="1" x14ac:dyDescent="0.35">
      <c r="A27" s="79"/>
    </row>
    <row r="28" spans="1:15" x14ac:dyDescent="0.3">
      <c r="A28" s="214" t="s">
        <v>75</v>
      </c>
      <c r="B28" s="279"/>
      <c r="C28" s="280"/>
      <c r="D28" s="280"/>
      <c r="E28" s="320"/>
      <c r="F28" s="279"/>
      <c r="G28" s="280"/>
      <c r="H28" s="280"/>
      <c r="I28" s="320"/>
      <c r="J28" s="279"/>
      <c r="K28" s="280"/>
      <c r="L28" s="280"/>
      <c r="M28" s="320"/>
      <c r="N28" s="337" t="s">
        <v>72</v>
      </c>
      <c r="O28" s="68"/>
    </row>
    <row r="29" spans="1:15" x14ac:dyDescent="0.3">
      <c r="A29" s="313"/>
      <c r="B29" s="219" t="s">
        <v>41</v>
      </c>
      <c r="C29" s="220"/>
      <c r="D29" s="220"/>
      <c r="E29" s="221"/>
      <c r="F29" s="219" t="s">
        <v>0</v>
      </c>
      <c r="G29" s="220"/>
      <c r="H29" s="220"/>
      <c r="I29" s="221"/>
      <c r="J29" s="219" t="s">
        <v>2</v>
      </c>
      <c r="K29" s="220"/>
      <c r="L29" s="220"/>
      <c r="M29" s="221"/>
      <c r="N29" s="330"/>
    </row>
    <row r="30" spans="1:15" x14ac:dyDescent="0.3">
      <c r="A30" s="313"/>
      <c r="B30" s="219" t="s">
        <v>42</v>
      </c>
      <c r="C30" s="220"/>
      <c r="D30" s="220"/>
      <c r="E30" s="221"/>
      <c r="F30" s="219" t="s">
        <v>43</v>
      </c>
      <c r="G30" s="220"/>
      <c r="H30" s="220"/>
      <c r="I30" s="221"/>
      <c r="J30" s="219" t="s">
        <v>1</v>
      </c>
      <c r="K30" s="220"/>
      <c r="L30" s="220"/>
      <c r="M30" s="221"/>
      <c r="N30" s="330"/>
    </row>
    <row r="31" spans="1:15" ht="15" thickBot="1" x14ac:dyDescent="0.35">
      <c r="A31" s="313"/>
      <c r="B31" s="315"/>
      <c r="C31" s="316"/>
      <c r="D31" s="316"/>
      <c r="E31" s="317"/>
      <c r="F31" s="208" t="s">
        <v>44</v>
      </c>
      <c r="G31" s="209"/>
      <c r="H31" s="209"/>
      <c r="I31" s="212"/>
      <c r="J31" s="315"/>
      <c r="K31" s="316"/>
      <c r="L31" s="316"/>
      <c r="M31" s="317"/>
      <c r="N31" s="330"/>
    </row>
    <row r="32" spans="1:15" x14ac:dyDescent="0.3">
      <c r="A32" s="313"/>
      <c r="B32" s="196"/>
      <c r="C32" s="197"/>
      <c r="D32" s="197"/>
      <c r="E32" s="211"/>
      <c r="F32" s="196"/>
      <c r="G32" s="197"/>
      <c r="H32" s="197"/>
      <c r="I32" s="211"/>
      <c r="J32" s="196"/>
      <c r="K32" s="197"/>
      <c r="L32" s="197"/>
      <c r="M32" s="211"/>
      <c r="N32" s="330"/>
    </row>
    <row r="33" spans="1:14" ht="15" thickBot="1" x14ac:dyDescent="0.35">
      <c r="A33" s="313"/>
      <c r="B33" s="208" t="s">
        <v>4</v>
      </c>
      <c r="C33" s="209"/>
      <c r="D33" s="209"/>
      <c r="E33" s="212"/>
      <c r="F33" s="208" t="s">
        <v>4</v>
      </c>
      <c r="G33" s="209"/>
      <c r="H33" s="209"/>
      <c r="I33" s="212"/>
      <c r="J33" s="208" t="s">
        <v>4</v>
      </c>
      <c r="K33" s="209"/>
      <c r="L33" s="209"/>
      <c r="M33" s="212"/>
      <c r="N33" s="330"/>
    </row>
    <row r="34" spans="1:14" x14ac:dyDescent="0.3">
      <c r="A34" s="313"/>
      <c r="B34" s="1"/>
      <c r="C34" s="1"/>
      <c r="D34" s="1"/>
      <c r="E34" s="1"/>
      <c r="F34" s="1"/>
      <c r="G34" s="1"/>
      <c r="H34" s="1"/>
      <c r="I34" s="1"/>
      <c r="J34" s="1"/>
      <c r="K34" s="1"/>
      <c r="L34" s="1"/>
      <c r="M34" s="1"/>
      <c r="N34" s="330"/>
    </row>
    <row r="35" spans="1:14" x14ac:dyDescent="0.3">
      <c r="A35" s="313"/>
      <c r="B35" s="2">
        <v>0</v>
      </c>
      <c r="C35" s="2">
        <v>5</v>
      </c>
      <c r="D35" s="2">
        <v>10</v>
      </c>
      <c r="E35" s="2" t="s">
        <v>83</v>
      </c>
      <c r="F35" s="2">
        <v>0</v>
      </c>
      <c r="G35" s="2">
        <v>5</v>
      </c>
      <c r="H35" s="2">
        <v>10</v>
      </c>
      <c r="I35" s="2" t="s">
        <v>83</v>
      </c>
      <c r="J35" s="2">
        <v>0</v>
      </c>
      <c r="K35" s="2">
        <v>5</v>
      </c>
      <c r="L35" s="2">
        <v>10</v>
      </c>
      <c r="M35" s="2" t="s">
        <v>83</v>
      </c>
      <c r="N35" s="330"/>
    </row>
    <row r="36" spans="1:14" ht="15" thickBot="1" x14ac:dyDescent="0.35">
      <c r="A36" s="314"/>
      <c r="B36" s="3" t="s">
        <v>49</v>
      </c>
      <c r="C36" s="3" t="s">
        <v>48</v>
      </c>
      <c r="D36" s="3" t="s">
        <v>81</v>
      </c>
      <c r="E36" s="18"/>
      <c r="F36" s="3" t="s">
        <v>49</v>
      </c>
      <c r="G36" s="3" t="s">
        <v>48</v>
      </c>
      <c r="H36" s="3" t="s">
        <v>81</v>
      </c>
      <c r="I36" s="18"/>
      <c r="J36" s="3" t="s">
        <v>49</v>
      </c>
      <c r="K36" s="3" t="s">
        <v>48</v>
      </c>
      <c r="L36" s="3" t="s">
        <v>81</v>
      </c>
      <c r="M36" s="18"/>
      <c r="N36" s="330"/>
    </row>
    <row r="37" spans="1:14" x14ac:dyDescent="0.3">
      <c r="A37" s="10"/>
      <c r="B37" s="196"/>
      <c r="C37" s="197"/>
      <c r="D37" s="197"/>
      <c r="E37" s="211"/>
      <c r="F37" s="196"/>
      <c r="G37" s="197"/>
      <c r="H37" s="197"/>
      <c r="I37" s="211"/>
      <c r="J37" s="196"/>
      <c r="K37" s="197"/>
      <c r="L37" s="197"/>
      <c r="M37" s="211"/>
      <c r="N37" s="330"/>
    </row>
    <row r="38" spans="1:14" ht="15" thickBot="1" x14ac:dyDescent="0.35">
      <c r="A38" s="11" t="s">
        <v>45</v>
      </c>
      <c r="B38" s="208" t="s">
        <v>7</v>
      </c>
      <c r="C38" s="209"/>
      <c r="D38" s="209"/>
      <c r="E38" s="212"/>
      <c r="F38" s="208" t="s">
        <v>7</v>
      </c>
      <c r="G38" s="209"/>
      <c r="H38" s="209"/>
      <c r="I38" s="212"/>
      <c r="J38" s="208" t="s">
        <v>7</v>
      </c>
      <c r="K38" s="209"/>
      <c r="L38" s="209"/>
      <c r="M38" s="212"/>
      <c r="N38" s="330"/>
    </row>
    <row r="39" spans="1:14" x14ac:dyDescent="0.3">
      <c r="A39" s="323" t="s">
        <v>205</v>
      </c>
      <c r="B39" s="285">
        <v>0</v>
      </c>
      <c r="C39" s="285">
        <v>10</v>
      </c>
      <c r="D39" s="285">
        <v>12</v>
      </c>
      <c r="E39" s="285">
        <v>14</v>
      </c>
      <c r="F39" s="285">
        <v>0</v>
      </c>
      <c r="G39" s="285">
        <v>10</v>
      </c>
      <c r="H39" s="285">
        <v>12</v>
      </c>
      <c r="I39" s="285">
        <v>14</v>
      </c>
      <c r="J39" s="285">
        <v>0</v>
      </c>
      <c r="K39" s="285">
        <v>10</v>
      </c>
      <c r="L39" s="285">
        <v>12</v>
      </c>
      <c r="M39" s="285">
        <v>14</v>
      </c>
      <c r="N39" s="335"/>
    </row>
    <row r="40" spans="1:14" ht="15" thickBot="1" x14ac:dyDescent="0.35">
      <c r="A40" s="324"/>
      <c r="B40" s="286"/>
      <c r="C40" s="286"/>
      <c r="D40" s="286"/>
      <c r="E40" s="286"/>
      <c r="F40" s="286"/>
      <c r="G40" s="286"/>
      <c r="H40" s="286"/>
      <c r="I40" s="286"/>
      <c r="J40" s="286"/>
      <c r="K40" s="286"/>
      <c r="L40" s="286"/>
      <c r="M40" s="286"/>
      <c r="N40" s="338"/>
    </row>
    <row r="41" spans="1:14" x14ac:dyDescent="0.3">
      <c r="A41" s="323" t="s">
        <v>191</v>
      </c>
      <c r="B41" s="266">
        <v>0</v>
      </c>
      <c r="C41" s="266">
        <v>10</v>
      </c>
      <c r="D41" s="266">
        <v>12</v>
      </c>
      <c r="E41" s="266">
        <v>14</v>
      </c>
      <c r="F41" s="266">
        <v>0</v>
      </c>
      <c r="G41" s="266">
        <v>10</v>
      </c>
      <c r="H41" s="266">
        <v>12</v>
      </c>
      <c r="I41" s="266">
        <v>14</v>
      </c>
      <c r="J41" s="266">
        <v>0</v>
      </c>
      <c r="K41" s="266">
        <v>10</v>
      </c>
      <c r="L41" s="266">
        <v>12</v>
      </c>
      <c r="M41" s="266">
        <v>14</v>
      </c>
      <c r="N41" s="335"/>
    </row>
    <row r="42" spans="1:14" ht="15" thickBot="1" x14ac:dyDescent="0.35">
      <c r="A42" s="324"/>
      <c r="B42" s="269"/>
      <c r="C42" s="269"/>
      <c r="D42" s="269"/>
      <c r="E42" s="269"/>
      <c r="F42" s="269"/>
      <c r="G42" s="269"/>
      <c r="H42" s="269"/>
      <c r="I42" s="269"/>
      <c r="J42" s="269"/>
      <c r="K42" s="269"/>
      <c r="L42" s="269"/>
      <c r="M42" s="269"/>
      <c r="N42" s="338"/>
    </row>
    <row r="43" spans="1:14" x14ac:dyDescent="0.3">
      <c r="A43" s="323" t="s">
        <v>192</v>
      </c>
      <c r="B43" s="285">
        <v>0</v>
      </c>
      <c r="C43" s="285">
        <v>10</v>
      </c>
      <c r="D43" s="285">
        <v>12</v>
      </c>
      <c r="E43" s="285">
        <v>14</v>
      </c>
      <c r="F43" s="285">
        <v>0</v>
      </c>
      <c r="G43" s="285">
        <v>10</v>
      </c>
      <c r="H43" s="285">
        <v>12</v>
      </c>
      <c r="I43" s="285">
        <v>14</v>
      </c>
      <c r="J43" s="285">
        <v>0</v>
      </c>
      <c r="K43" s="285">
        <v>10</v>
      </c>
      <c r="L43" s="285">
        <v>12</v>
      </c>
      <c r="M43" s="285">
        <v>14</v>
      </c>
      <c r="N43" s="335"/>
    </row>
    <row r="44" spans="1:14" ht="15" thickBot="1" x14ac:dyDescent="0.35">
      <c r="A44" s="324"/>
      <c r="B44" s="286"/>
      <c r="C44" s="286"/>
      <c r="D44" s="286"/>
      <c r="E44" s="286"/>
      <c r="F44" s="286"/>
      <c r="G44" s="286"/>
      <c r="H44" s="286"/>
      <c r="I44" s="286"/>
      <c r="J44" s="286"/>
      <c r="K44" s="286"/>
      <c r="L44" s="286"/>
      <c r="M44" s="286"/>
      <c r="N44" s="336"/>
    </row>
    <row r="45" spans="1:14" x14ac:dyDescent="0.3">
      <c r="A45" s="321" t="s">
        <v>207</v>
      </c>
      <c r="B45" s="266">
        <v>0</v>
      </c>
      <c r="C45" s="266">
        <v>10</v>
      </c>
      <c r="D45" s="266">
        <v>12</v>
      </c>
      <c r="E45" s="266">
        <v>14</v>
      </c>
      <c r="F45" s="266">
        <v>0</v>
      </c>
      <c r="G45" s="266">
        <v>10</v>
      </c>
      <c r="H45" s="266">
        <v>12</v>
      </c>
      <c r="I45" s="266">
        <v>14</v>
      </c>
      <c r="J45" s="266">
        <v>0</v>
      </c>
      <c r="K45" s="266">
        <v>10</v>
      </c>
      <c r="L45" s="266">
        <v>12</v>
      </c>
      <c r="M45" s="266">
        <v>14</v>
      </c>
      <c r="N45" s="339"/>
    </row>
    <row r="46" spans="1:14" ht="15" thickBot="1" x14ac:dyDescent="0.35">
      <c r="A46" s="322"/>
      <c r="B46" s="269"/>
      <c r="C46" s="269"/>
      <c r="D46" s="269"/>
      <c r="E46" s="269"/>
      <c r="F46" s="269"/>
      <c r="G46" s="269"/>
      <c r="H46" s="269"/>
      <c r="I46" s="269"/>
      <c r="J46" s="269"/>
      <c r="K46" s="269"/>
      <c r="L46" s="269"/>
      <c r="M46" s="269"/>
      <c r="N46" s="338"/>
    </row>
    <row r="47" spans="1:14" x14ac:dyDescent="0.3">
      <c r="A47" s="321" t="s">
        <v>193</v>
      </c>
      <c r="B47" s="285">
        <v>0</v>
      </c>
      <c r="C47" s="285">
        <v>10</v>
      </c>
      <c r="D47" s="285">
        <v>12</v>
      </c>
      <c r="E47" s="285">
        <v>14</v>
      </c>
      <c r="F47" s="285">
        <v>0</v>
      </c>
      <c r="G47" s="285">
        <v>10</v>
      </c>
      <c r="H47" s="285">
        <v>12</v>
      </c>
      <c r="I47" s="285">
        <v>14</v>
      </c>
      <c r="J47" s="285">
        <v>0</v>
      </c>
      <c r="K47" s="285">
        <v>10</v>
      </c>
      <c r="L47" s="285">
        <v>12</v>
      </c>
      <c r="M47" s="285">
        <v>14</v>
      </c>
      <c r="N47" s="335"/>
    </row>
    <row r="48" spans="1:14" ht="15" thickBot="1" x14ac:dyDescent="0.35">
      <c r="A48" s="322"/>
      <c r="B48" s="286"/>
      <c r="C48" s="286"/>
      <c r="D48" s="286"/>
      <c r="E48" s="286"/>
      <c r="F48" s="286"/>
      <c r="G48" s="286"/>
      <c r="H48" s="286"/>
      <c r="I48" s="286"/>
      <c r="J48" s="286"/>
      <c r="K48" s="286"/>
      <c r="L48" s="286"/>
      <c r="M48" s="286"/>
      <c r="N48" s="338"/>
    </row>
    <row r="49" spans="1:15" x14ac:dyDescent="0.3">
      <c r="A49" s="321" t="s">
        <v>194</v>
      </c>
      <c r="B49" s="266">
        <v>0</v>
      </c>
      <c r="C49" s="266">
        <v>10</v>
      </c>
      <c r="D49" s="266">
        <v>12</v>
      </c>
      <c r="E49" s="266">
        <v>14</v>
      </c>
      <c r="F49" s="266">
        <v>0</v>
      </c>
      <c r="G49" s="266">
        <v>10</v>
      </c>
      <c r="H49" s="266">
        <v>12</v>
      </c>
      <c r="I49" s="266">
        <v>14</v>
      </c>
      <c r="J49" s="266">
        <v>0</v>
      </c>
      <c r="K49" s="266">
        <v>10</v>
      </c>
      <c r="L49" s="266">
        <v>12</v>
      </c>
      <c r="M49" s="266">
        <v>14</v>
      </c>
      <c r="N49" s="335"/>
    </row>
    <row r="50" spans="1:15" ht="15" thickBot="1" x14ac:dyDescent="0.35">
      <c r="A50" s="322"/>
      <c r="B50" s="269"/>
      <c r="C50" s="269"/>
      <c r="D50" s="269"/>
      <c r="E50" s="269"/>
      <c r="F50" s="269"/>
      <c r="G50" s="269"/>
      <c r="H50" s="269"/>
      <c r="I50" s="269"/>
      <c r="J50" s="269"/>
      <c r="K50" s="269"/>
      <c r="L50" s="269"/>
      <c r="M50" s="269"/>
      <c r="N50" s="336"/>
    </row>
    <row r="51" spans="1:15" x14ac:dyDescent="0.3">
      <c r="A51" s="323" t="s">
        <v>200</v>
      </c>
      <c r="B51" s="285">
        <v>0</v>
      </c>
      <c r="C51" s="285">
        <v>10</v>
      </c>
      <c r="D51" s="285">
        <v>12</v>
      </c>
      <c r="E51" s="285">
        <v>14</v>
      </c>
      <c r="F51" s="285">
        <v>0</v>
      </c>
      <c r="G51" s="285">
        <v>10</v>
      </c>
      <c r="H51" s="285">
        <v>12</v>
      </c>
      <c r="I51" s="285">
        <v>14</v>
      </c>
      <c r="J51" s="285">
        <v>0</v>
      </c>
      <c r="K51" s="285">
        <v>10</v>
      </c>
      <c r="L51" s="285">
        <v>12</v>
      </c>
      <c r="M51" s="285">
        <v>14</v>
      </c>
      <c r="N51" s="340"/>
    </row>
    <row r="52" spans="1:15" ht="15" thickBot="1" x14ac:dyDescent="0.35">
      <c r="A52" s="324"/>
      <c r="B52" s="286"/>
      <c r="C52" s="286"/>
      <c r="D52" s="286"/>
      <c r="E52" s="286"/>
      <c r="F52" s="286"/>
      <c r="G52" s="286"/>
      <c r="H52" s="286"/>
      <c r="I52" s="286"/>
      <c r="J52" s="286"/>
      <c r="K52" s="286"/>
      <c r="L52" s="286"/>
      <c r="M52" s="286"/>
      <c r="N52" s="341"/>
    </row>
    <row r="53" spans="1:15" ht="30.6" customHeight="1" thickBot="1" x14ac:dyDescent="0.35">
      <c r="A53" s="521" t="s">
        <v>354</v>
      </c>
      <c r="B53" s="173">
        <v>0</v>
      </c>
      <c r="C53" s="173">
        <v>10</v>
      </c>
      <c r="D53" s="173">
        <v>12</v>
      </c>
      <c r="E53" s="173">
        <v>14</v>
      </c>
      <c r="F53" s="173">
        <v>0</v>
      </c>
      <c r="G53" s="173">
        <v>10</v>
      </c>
      <c r="H53" s="173">
        <v>12</v>
      </c>
      <c r="I53" s="173">
        <v>14</v>
      </c>
      <c r="J53" s="173">
        <v>0</v>
      </c>
      <c r="K53" s="173">
        <v>10</v>
      </c>
      <c r="L53" s="173">
        <v>12</v>
      </c>
      <c r="M53" s="173">
        <v>14</v>
      </c>
      <c r="N53" s="522"/>
    </row>
    <row r="54" spans="1:15" x14ac:dyDescent="0.3">
      <c r="A54" s="323" t="s">
        <v>206</v>
      </c>
      <c r="B54" s="266">
        <v>0</v>
      </c>
      <c r="C54" s="266">
        <v>10</v>
      </c>
      <c r="D54" s="266">
        <v>12</v>
      </c>
      <c r="E54" s="266">
        <v>14</v>
      </c>
      <c r="F54" s="266">
        <v>0</v>
      </c>
      <c r="G54" s="266">
        <v>10</v>
      </c>
      <c r="H54" s="266">
        <v>12</v>
      </c>
      <c r="I54" s="266">
        <v>14</v>
      </c>
      <c r="J54" s="266">
        <v>0</v>
      </c>
      <c r="K54" s="266">
        <v>10</v>
      </c>
      <c r="L54" s="266">
        <v>12</v>
      </c>
      <c r="M54" s="266">
        <v>14</v>
      </c>
      <c r="N54" s="339"/>
    </row>
    <row r="55" spans="1:15" ht="15" thickBot="1" x14ac:dyDescent="0.35">
      <c r="A55" s="324"/>
      <c r="B55" s="269"/>
      <c r="C55" s="269"/>
      <c r="D55" s="269"/>
      <c r="E55" s="269"/>
      <c r="F55" s="269"/>
      <c r="G55" s="269"/>
      <c r="H55" s="269"/>
      <c r="I55" s="269"/>
      <c r="J55" s="269"/>
      <c r="K55" s="269"/>
      <c r="L55" s="269"/>
      <c r="M55" s="269"/>
      <c r="N55" s="336"/>
    </row>
    <row r="56" spans="1:15" x14ac:dyDescent="0.3">
      <c r="N56" s="41">
        <f>SUM(N39:N55)</f>
        <v>0</v>
      </c>
    </row>
    <row r="57" spans="1:15" x14ac:dyDescent="0.3">
      <c r="A57" s="20" t="s">
        <v>71</v>
      </c>
    </row>
    <row r="58" spans="1:15" x14ac:dyDescent="0.3">
      <c r="K58" s="21" t="s">
        <v>355</v>
      </c>
    </row>
    <row r="61" spans="1:15" ht="15" thickBot="1" x14ac:dyDescent="0.35">
      <c r="A61" s="79"/>
      <c r="B61" s="79"/>
      <c r="C61" s="79"/>
      <c r="D61" s="79"/>
      <c r="E61" s="79"/>
      <c r="F61" s="79"/>
      <c r="G61" s="79"/>
      <c r="H61" s="79"/>
      <c r="I61" s="79"/>
      <c r="J61" s="79"/>
      <c r="K61" s="79"/>
      <c r="L61" s="79"/>
      <c r="M61" s="79"/>
    </row>
    <row r="62" spans="1:15" x14ac:dyDescent="0.3">
      <c r="A62" s="214" t="s">
        <v>76</v>
      </c>
      <c r="B62" s="325"/>
      <c r="C62" s="326"/>
      <c r="D62" s="326"/>
      <c r="E62" s="327"/>
      <c r="F62" s="325"/>
      <c r="G62" s="326"/>
      <c r="H62" s="326"/>
      <c r="I62" s="327"/>
      <c r="J62" s="325"/>
      <c r="K62" s="326"/>
      <c r="L62" s="326"/>
      <c r="M62" s="327"/>
      <c r="N62" s="342" t="s">
        <v>72</v>
      </c>
      <c r="O62" s="89"/>
    </row>
    <row r="63" spans="1:15" x14ac:dyDescent="0.3">
      <c r="A63" s="328"/>
      <c r="B63" s="219" t="s">
        <v>41</v>
      </c>
      <c r="C63" s="220"/>
      <c r="D63" s="220"/>
      <c r="E63" s="221"/>
      <c r="F63" s="219" t="s">
        <v>0</v>
      </c>
      <c r="G63" s="220"/>
      <c r="H63" s="220"/>
      <c r="I63" s="221"/>
      <c r="J63" s="219" t="s">
        <v>2</v>
      </c>
      <c r="K63" s="220"/>
      <c r="L63" s="220"/>
      <c r="M63" s="221"/>
      <c r="N63" s="343"/>
      <c r="O63" s="78"/>
    </row>
    <row r="64" spans="1:15" x14ac:dyDescent="0.3">
      <c r="A64" s="328"/>
      <c r="B64" s="219" t="s">
        <v>42</v>
      </c>
      <c r="C64" s="220"/>
      <c r="D64" s="220"/>
      <c r="E64" s="221"/>
      <c r="F64" s="219" t="s">
        <v>43</v>
      </c>
      <c r="G64" s="220"/>
      <c r="H64" s="220"/>
      <c r="I64" s="221"/>
      <c r="J64" s="219" t="s">
        <v>1</v>
      </c>
      <c r="K64" s="220"/>
      <c r="L64" s="220"/>
      <c r="M64" s="221"/>
      <c r="N64" s="343"/>
      <c r="O64" s="78"/>
    </row>
    <row r="65" spans="1:15" ht="15" thickBot="1" x14ac:dyDescent="0.35">
      <c r="A65" s="328"/>
      <c r="B65" s="315"/>
      <c r="C65" s="316"/>
      <c r="D65" s="316"/>
      <c r="E65" s="317"/>
      <c r="F65" s="208" t="s">
        <v>44</v>
      </c>
      <c r="G65" s="209"/>
      <c r="H65" s="209"/>
      <c r="I65" s="212"/>
      <c r="J65" s="315"/>
      <c r="K65" s="316"/>
      <c r="L65" s="316"/>
      <c r="M65" s="317"/>
      <c r="N65" s="343"/>
      <c r="O65" s="78"/>
    </row>
    <row r="66" spans="1:15" x14ac:dyDescent="0.3">
      <c r="A66" s="328"/>
      <c r="B66" s="196"/>
      <c r="C66" s="197"/>
      <c r="D66" s="197"/>
      <c r="E66" s="211"/>
      <c r="F66" s="196"/>
      <c r="G66" s="197"/>
      <c r="H66" s="197"/>
      <c r="I66" s="211"/>
      <c r="J66" s="196"/>
      <c r="K66" s="197"/>
      <c r="L66" s="197"/>
      <c r="M66" s="211"/>
      <c r="N66" s="343"/>
      <c r="O66" s="78"/>
    </row>
    <row r="67" spans="1:15" ht="15" thickBot="1" x14ac:dyDescent="0.35">
      <c r="A67" s="328"/>
      <c r="B67" s="208" t="s">
        <v>46</v>
      </c>
      <c r="C67" s="209"/>
      <c r="D67" s="209"/>
      <c r="E67" s="212"/>
      <c r="F67" s="208" t="s">
        <v>46</v>
      </c>
      <c r="G67" s="209"/>
      <c r="H67" s="209"/>
      <c r="I67" s="212"/>
      <c r="J67" s="208" t="s">
        <v>46</v>
      </c>
      <c r="K67" s="209"/>
      <c r="L67" s="209"/>
      <c r="M67" s="212"/>
      <c r="N67" s="343"/>
      <c r="O67" s="78"/>
    </row>
    <row r="68" spans="1:15" x14ac:dyDescent="0.3">
      <c r="A68" s="328"/>
      <c r="B68" s="1"/>
      <c r="C68" s="1"/>
      <c r="D68" s="1"/>
      <c r="E68" s="1"/>
      <c r="F68" s="1"/>
      <c r="G68" s="1"/>
      <c r="H68" s="1"/>
      <c r="I68" s="1"/>
      <c r="J68" s="1"/>
      <c r="K68" s="1"/>
      <c r="L68" s="1"/>
      <c r="M68" s="1"/>
      <c r="N68" s="343"/>
      <c r="O68" s="78"/>
    </row>
    <row r="69" spans="1:15" x14ac:dyDescent="0.3">
      <c r="A69" s="328"/>
      <c r="B69" s="2">
        <v>11</v>
      </c>
      <c r="C69" s="2">
        <v>6</v>
      </c>
      <c r="D69" s="2">
        <v>4</v>
      </c>
      <c r="E69" s="2">
        <v>1</v>
      </c>
      <c r="F69" s="2">
        <v>11</v>
      </c>
      <c r="G69" s="2">
        <v>6</v>
      </c>
      <c r="H69" s="2">
        <v>4</v>
      </c>
      <c r="I69" s="2">
        <v>1</v>
      </c>
      <c r="J69" s="2">
        <v>11</v>
      </c>
      <c r="K69" s="2">
        <v>6</v>
      </c>
      <c r="L69" s="2">
        <v>4</v>
      </c>
      <c r="M69" s="2">
        <v>1</v>
      </c>
      <c r="N69" s="343"/>
      <c r="O69" s="78"/>
    </row>
    <row r="70" spans="1:15" ht="15" thickBot="1" x14ac:dyDescent="0.35">
      <c r="A70" s="329"/>
      <c r="B70" s="3" t="s">
        <v>47</v>
      </c>
      <c r="C70" s="3" t="s">
        <v>48</v>
      </c>
      <c r="D70" s="3" t="s">
        <v>49</v>
      </c>
      <c r="E70" s="3" t="s">
        <v>50</v>
      </c>
      <c r="F70" s="3" t="s">
        <v>47</v>
      </c>
      <c r="G70" s="3" t="s">
        <v>48</v>
      </c>
      <c r="H70" s="3" t="s">
        <v>49</v>
      </c>
      <c r="I70" s="3" t="s">
        <v>50</v>
      </c>
      <c r="J70" s="3" t="s">
        <v>47</v>
      </c>
      <c r="K70" s="3" t="s">
        <v>48</v>
      </c>
      <c r="L70" s="3" t="s">
        <v>49</v>
      </c>
      <c r="M70" s="3" t="s">
        <v>50</v>
      </c>
      <c r="N70" s="343"/>
      <c r="O70" s="78"/>
    </row>
    <row r="71" spans="1:15" x14ac:dyDescent="0.3">
      <c r="A71" s="10"/>
      <c r="B71" s="196"/>
      <c r="C71" s="197"/>
      <c r="D71" s="197"/>
      <c r="E71" s="211"/>
      <c r="F71" s="196"/>
      <c r="G71" s="197"/>
      <c r="H71" s="197"/>
      <c r="I71" s="211"/>
      <c r="J71" s="196"/>
      <c r="K71" s="197"/>
      <c r="L71" s="197"/>
      <c r="M71" s="211"/>
      <c r="N71" s="343"/>
      <c r="O71" s="78"/>
    </row>
    <row r="72" spans="1:15" ht="15" thickBot="1" x14ac:dyDescent="0.35">
      <c r="A72" s="11" t="s">
        <v>26</v>
      </c>
      <c r="B72" s="208" t="s">
        <v>7</v>
      </c>
      <c r="C72" s="209"/>
      <c r="D72" s="209"/>
      <c r="E72" s="212"/>
      <c r="F72" s="208" t="s">
        <v>7</v>
      </c>
      <c r="G72" s="209"/>
      <c r="H72" s="209"/>
      <c r="I72" s="212"/>
      <c r="J72" s="208" t="s">
        <v>7</v>
      </c>
      <c r="K72" s="209"/>
      <c r="L72" s="209"/>
      <c r="M72" s="212"/>
      <c r="N72" s="343"/>
      <c r="O72" s="78"/>
    </row>
    <row r="73" spans="1:15" x14ac:dyDescent="0.3">
      <c r="A73" s="287" t="s">
        <v>204</v>
      </c>
      <c r="B73" s="285">
        <v>0</v>
      </c>
      <c r="C73" s="285">
        <v>1</v>
      </c>
      <c r="D73" s="285">
        <v>2</v>
      </c>
      <c r="E73" s="285">
        <v>3</v>
      </c>
      <c r="F73" s="285">
        <v>0</v>
      </c>
      <c r="G73" s="285">
        <v>1</v>
      </c>
      <c r="H73" s="285">
        <v>2</v>
      </c>
      <c r="I73" s="285">
        <v>3</v>
      </c>
      <c r="J73" s="285">
        <v>0</v>
      </c>
      <c r="K73" s="285">
        <v>1</v>
      </c>
      <c r="L73" s="285">
        <v>2</v>
      </c>
      <c r="M73" s="285">
        <v>3</v>
      </c>
      <c r="N73" s="335"/>
      <c r="O73" s="78"/>
    </row>
    <row r="74" spans="1:15" ht="15" thickBot="1" x14ac:dyDescent="0.35">
      <c r="A74" s="292"/>
      <c r="B74" s="286"/>
      <c r="C74" s="286"/>
      <c r="D74" s="286"/>
      <c r="E74" s="286"/>
      <c r="F74" s="286"/>
      <c r="G74" s="286"/>
      <c r="H74" s="286"/>
      <c r="I74" s="286"/>
      <c r="J74" s="286"/>
      <c r="K74" s="286"/>
      <c r="L74" s="286"/>
      <c r="M74" s="286"/>
      <c r="N74" s="338"/>
      <c r="O74" s="78"/>
    </row>
    <row r="75" spans="1:15" x14ac:dyDescent="0.3">
      <c r="A75" s="283" t="s">
        <v>202</v>
      </c>
      <c r="B75" s="266">
        <v>0</v>
      </c>
      <c r="C75" s="266">
        <v>1</v>
      </c>
      <c r="D75" s="266">
        <v>2</v>
      </c>
      <c r="E75" s="266">
        <v>3</v>
      </c>
      <c r="F75" s="266">
        <v>0</v>
      </c>
      <c r="G75" s="266">
        <v>1</v>
      </c>
      <c r="H75" s="266">
        <v>2</v>
      </c>
      <c r="I75" s="266">
        <v>3</v>
      </c>
      <c r="J75" s="266">
        <v>0</v>
      </c>
      <c r="K75" s="266">
        <v>1</v>
      </c>
      <c r="L75" s="266">
        <v>2</v>
      </c>
      <c r="M75" s="266">
        <v>3</v>
      </c>
      <c r="N75" s="335"/>
      <c r="O75" s="78"/>
    </row>
    <row r="76" spans="1:15" ht="15" thickBot="1" x14ac:dyDescent="0.35">
      <c r="A76" s="284"/>
      <c r="B76" s="269"/>
      <c r="C76" s="269"/>
      <c r="D76" s="269"/>
      <c r="E76" s="269"/>
      <c r="F76" s="269"/>
      <c r="G76" s="269"/>
      <c r="H76" s="269"/>
      <c r="I76" s="269"/>
      <c r="J76" s="269"/>
      <c r="K76" s="269"/>
      <c r="L76" s="269"/>
      <c r="M76" s="269"/>
      <c r="N76" s="336"/>
      <c r="O76" s="78"/>
    </row>
    <row r="77" spans="1:15" x14ac:dyDescent="0.3">
      <c r="A77" s="283" t="s">
        <v>201</v>
      </c>
      <c r="B77" s="285">
        <v>0</v>
      </c>
      <c r="C77" s="285">
        <v>1</v>
      </c>
      <c r="D77" s="285">
        <v>2</v>
      </c>
      <c r="E77" s="285">
        <v>3</v>
      </c>
      <c r="F77" s="285">
        <v>0</v>
      </c>
      <c r="G77" s="285">
        <v>1</v>
      </c>
      <c r="H77" s="285">
        <v>2</v>
      </c>
      <c r="I77" s="285">
        <v>3</v>
      </c>
      <c r="J77" s="285">
        <v>0</v>
      </c>
      <c r="K77" s="285">
        <v>1</v>
      </c>
      <c r="L77" s="285">
        <v>2</v>
      </c>
      <c r="M77" s="285">
        <v>3</v>
      </c>
      <c r="N77" s="339"/>
      <c r="O77" s="78"/>
    </row>
    <row r="78" spans="1:15" ht="15" thickBot="1" x14ac:dyDescent="0.35">
      <c r="A78" s="284"/>
      <c r="B78" s="286"/>
      <c r="C78" s="286"/>
      <c r="D78" s="286"/>
      <c r="E78" s="286"/>
      <c r="F78" s="286"/>
      <c r="G78" s="286"/>
      <c r="H78" s="286"/>
      <c r="I78" s="286"/>
      <c r="J78" s="286"/>
      <c r="K78" s="286"/>
      <c r="L78" s="286"/>
      <c r="M78" s="286"/>
      <c r="N78" s="338"/>
      <c r="O78" s="78"/>
    </row>
    <row r="79" spans="1:15" x14ac:dyDescent="0.3">
      <c r="A79" s="283" t="s">
        <v>203</v>
      </c>
      <c r="B79" s="266">
        <v>0</v>
      </c>
      <c r="C79" s="266">
        <v>1</v>
      </c>
      <c r="D79" s="266">
        <v>2</v>
      </c>
      <c r="E79" s="266">
        <v>3</v>
      </c>
      <c r="F79" s="266">
        <v>0</v>
      </c>
      <c r="G79" s="266">
        <v>1</v>
      </c>
      <c r="H79" s="266">
        <v>2</v>
      </c>
      <c r="I79" s="266">
        <v>3</v>
      </c>
      <c r="J79" s="266">
        <v>0</v>
      </c>
      <c r="K79" s="266">
        <v>1</v>
      </c>
      <c r="L79" s="266">
        <v>2</v>
      </c>
      <c r="M79" s="266">
        <v>3</v>
      </c>
      <c r="N79" s="335"/>
      <c r="O79" s="78"/>
    </row>
    <row r="80" spans="1:15" ht="15" thickBot="1" x14ac:dyDescent="0.35">
      <c r="A80" s="284"/>
      <c r="B80" s="269"/>
      <c r="C80" s="269"/>
      <c r="D80" s="269"/>
      <c r="E80" s="269"/>
      <c r="F80" s="269"/>
      <c r="G80" s="269"/>
      <c r="H80" s="269"/>
      <c r="I80" s="269"/>
      <c r="J80" s="269"/>
      <c r="K80" s="269"/>
      <c r="L80" s="269"/>
      <c r="M80" s="269"/>
      <c r="N80" s="336"/>
      <c r="O80" s="90"/>
    </row>
    <row r="81" spans="1:15" ht="19.2" customHeight="1" x14ac:dyDescent="0.3">
      <c r="A81" s="287" t="s">
        <v>337</v>
      </c>
      <c r="B81" s="285">
        <v>0</v>
      </c>
      <c r="C81" s="285">
        <v>1</v>
      </c>
      <c r="D81" s="285">
        <v>2</v>
      </c>
      <c r="E81" s="285">
        <v>3</v>
      </c>
      <c r="F81" s="285">
        <v>0</v>
      </c>
      <c r="G81" s="285">
        <v>1</v>
      </c>
      <c r="H81" s="285">
        <v>2</v>
      </c>
      <c r="I81" s="285">
        <v>3</v>
      </c>
      <c r="J81" s="285">
        <v>0</v>
      </c>
      <c r="K81" s="285">
        <v>1</v>
      </c>
      <c r="L81" s="285">
        <v>2</v>
      </c>
      <c r="M81" s="285">
        <v>3</v>
      </c>
      <c r="N81" s="344"/>
    </row>
    <row r="82" spans="1:15" ht="23.4" customHeight="1" thickBot="1" x14ac:dyDescent="0.35">
      <c r="A82" s="346"/>
      <c r="B82" s="319"/>
      <c r="C82" s="319"/>
      <c r="D82" s="319"/>
      <c r="E82" s="319"/>
      <c r="F82" s="319"/>
      <c r="G82" s="319"/>
      <c r="H82" s="319"/>
      <c r="I82" s="319"/>
      <c r="J82" s="319"/>
      <c r="K82" s="319"/>
      <c r="L82" s="319"/>
      <c r="M82" s="319"/>
      <c r="N82" s="345"/>
      <c r="O82" s="79"/>
    </row>
    <row r="83" spans="1:15" x14ac:dyDescent="0.3">
      <c r="N83" s="41">
        <f>SUM(N73:N82)</f>
        <v>0</v>
      </c>
    </row>
    <row r="84" spans="1:15" x14ac:dyDescent="0.3">
      <c r="A84" s="21" t="s">
        <v>96</v>
      </c>
      <c r="K84" s="21" t="s">
        <v>346</v>
      </c>
    </row>
    <row r="85" spans="1:15" x14ac:dyDescent="0.3">
      <c r="C85" s="21"/>
    </row>
    <row r="86" spans="1:15" ht="15" thickBot="1" x14ac:dyDescent="0.35">
      <c r="A86" s="79"/>
      <c r="B86" s="79"/>
      <c r="C86" s="79"/>
      <c r="D86" s="79"/>
      <c r="E86" s="79"/>
      <c r="F86" s="79"/>
      <c r="G86" s="79"/>
      <c r="H86" s="79"/>
      <c r="I86" s="79"/>
      <c r="J86" s="79"/>
      <c r="K86" s="79"/>
      <c r="L86" s="79"/>
      <c r="M86" s="79"/>
      <c r="N86" s="79"/>
      <c r="O86" s="79"/>
    </row>
    <row r="87" spans="1:15" x14ac:dyDescent="0.3">
      <c r="A87" s="214" t="s">
        <v>77</v>
      </c>
      <c r="B87" s="325"/>
      <c r="C87" s="326"/>
      <c r="D87" s="326"/>
      <c r="E87" s="327"/>
      <c r="F87" s="325"/>
      <c r="G87" s="326"/>
      <c r="H87" s="326"/>
      <c r="I87" s="327"/>
      <c r="J87" s="325"/>
      <c r="K87" s="326"/>
      <c r="L87" s="326"/>
      <c r="M87" s="327"/>
      <c r="N87" s="343" t="s">
        <v>72</v>
      </c>
    </row>
    <row r="88" spans="1:15" x14ac:dyDescent="0.3">
      <c r="A88" s="214"/>
      <c r="B88" s="219" t="s">
        <v>41</v>
      </c>
      <c r="C88" s="220"/>
      <c r="D88" s="220"/>
      <c r="E88" s="221"/>
      <c r="F88" s="219" t="s">
        <v>0</v>
      </c>
      <c r="G88" s="220"/>
      <c r="H88" s="220"/>
      <c r="I88" s="221"/>
      <c r="J88" s="219" t="s">
        <v>2</v>
      </c>
      <c r="K88" s="220"/>
      <c r="L88" s="220"/>
      <c r="M88" s="221"/>
      <c r="N88" s="343"/>
    </row>
    <row r="89" spans="1:15" x14ac:dyDescent="0.3">
      <c r="A89" s="214"/>
      <c r="B89" s="219" t="s">
        <v>42</v>
      </c>
      <c r="C89" s="220"/>
      <c r="D89" s="220"/>
      <c r="E89" s="221"/>
      <c r="F89" s="219" t="s">
        <v>43</v>
      </c>
      <c r="G89" s="220"/>
      <c r="H89" s="220"/>
      <c r="I89" s="221"/>
      <c r="J89" s="219" t="s">
        <v>1</v>
      </c>
      <c r="K89" s="220"/>
      <c r="L89" s="220"/>
      <c r="M89" s="221"/>
      <c r="N89" s="343"/>
    </row>
    <row r="90" spans="1:15" ht="15" thickBot="1" x14ac:dyDescent="0.35">
      <c r="A90" s="214"/>
      <c r="B90" s="315"/>
      <c r="C90" s="316"/>
      <c r="D90" s="316"/>
      <c r="E90" s="317"/>
      <c r="F90" s="208" t="s">
        <v>44</v>
      </c>
      <c r="G90" s="209"/>
      <c r="H90" s="209"/>
      <c r="I90" s="212"/>
      <c r="J90" s="315"/>
      <c r="K90" s="316"/>
      <c r="L90" s="316"/>
      <c r="M90" s="317"/>
      <c r="N90" s="343"/>
    </row>
    <row r="91" spans="1:15" x14ac:dyDescent="0.3">
      <c r="A91" s="214"/>
      <c r="B91" s="196"/>
      <c r="C91" s="197"/>
      <c r="D91" s="197"/>
      <c r="E91" s="211"/>
      <c r="F91" s="196"/>
      <c r="G91" s="197"/>
      <c r="H91" s="197"/>
      <c r="I91" s="211"/>
      <c r="J91" s="196"/>
      <c r="K91" s="197"/>
      <c r="L91" s="197"/>
      <c r="M91" s="211"/>
      <c r="N91" s="343"/>
    </row>
    <row r="92" spans="1:15" ht="15" thickBot="1" x14ac:dyDescent="0.35">
      <c r="A92" s="214"/>
      <c r="B92" s="208" t="s">
        <v>46</v>
      </c>
      <c r="C92" s="209"/>
      <c r="D92" s="209"/>
      <c r="E92" s="212"/>
      <c r="F92" s="208" t="s">
        <v>46</v>
      </c>
      <c r="G92" s="209"/>
      <c r="H92" s="209"/>
      <c r="I92" s="212"/>
      <c r="J92" s="208" t="s">
        <v>46</v>
      </c>
      <c r="K92" s="209"/>
      <c r="L92" s="209"/>
      <c r="M92" s="212"/>
      <c r="N92" s="343"/>
    </row>
    <row r="93" spans="1:15" x14ac:dyDescent="0.3">
      <c r="A93" s="214"/>
      <c r="B93" s="1"/>
      <c r="C93" s="1"/>
      <c r="D93" s="1"/>
      <c r="E93" s="1"/>
      <c r="F93" s="1"/>
      <c r="G93" s="1"/>
      <c r="H93" s="1"/>
      <c r="I93" s="1"/>
      <c r="J93" s="1"/>
      <c r="K93" s="1"/>
      <c r="L93" s="1"/>
      <c r="M93" s="1"/>
      <c r="N93" s="343"/>
    </row>
    <row r="94" spans="1:15" x14ac:dyDescent="0.3">
      <c r="A94" s="214"/>
      <c r="B94" s="2">
        <v>11</v>
      </c>
      <c r="C94" s="2">
        <v>6</v>
      </c>
      <c r="D94" s="2">
        <v>4</v>
      </c>
      <c r="E94" s="2">
        <v>1</v>
      </c>
      <c r="F94" s="2">
        <v>11</v>
      </c>
      <c r="G94" s="2">
        <v>6</v>
      </c>
      <c r="H94" s="2">
        <v>4</v>
      </c>
      <c r="I94" s="2">
        <v>1</v>
      </c>
      <c r="J94" s="2">
        <v>11</v>
      </c>
      <c r="K94" s="2">
        <v>6</v>
      </c>
      <c r="L94" s="2">
        <v>4</v>
      </c>
      <c r="M94" s="2">
        <v>1</v>
      </c>
      <c r="N94" s="343"/>
    </row>
    <row r="95" spans="1:15" ht="15" thickBot="1" x14ac:dyDescent="0.35">
      <c r="A95" s="215"/>
      <c r="B95" s="3" t="s">
        <v>47</v>
      </c>
      <c r="C95" s="3" t="s">
        <v>48</v>
      </c>
      <c r="D95" s="3" t="s">
        <v>49</v>
      </c>
      <c r="E95" s="3" t="s">
        <v>50</v>
      </c>
      <c r="F95" s="3" t="s">
        <v>47</v>
      </c>
      <c r="G95" s="3" t="s">
        <v>48</v>
      </c>
      <c r="H95" s="3" t="s">
        <v>49</v>
      </c>
      <c r="I95" s="3" t="s">
        <v>50</v>
      </c>
      <c r="J95" s="3" t="s">
        <v>47</v>
      </c>
      <c r="K95" s="3" t="s">
        <v>48</v>
      </c>
      <c r="L95" s="3" t="s">
        <v>49</v>
      </c>
      <c r="M95" s="3" t="s">
        <v>50</v>
      </c>
      <c r="N95" s="343"/>
    </row>
    <row r="96" spans="1:15" x14ac:dyDescent="0.3">
      <c r="A96" s="10"/>
      <c r="B96" s="196"/>
      <c r="C96" s="197"/>
      <c r="D96" s="197"/>
      <c r="E96" s="211"/>
      <c r="F96" s="196"/>
      <c r="G96" s="197"/>
      <c r="H96" s="197"/>
      <c r="I96" s="211"/>
      <c r="J96" s="196"/>
      <c r="K96" s="197"/>
      <c r="L96" s="197"/>
      <c r="M96" s="211"/>
      <c r="N96" s="343"/>
    </row>
    <row r="97" spans="1:14" ht="15" thickBot="1" x14ac:dyDescent="0.35">
      <c r="A97" s="11" t="s">
        <v>45</v>
      </c>
      <c r="B97" s="208" t="s">
        <v>7</v>
      </c>
      <c r="C97" s="209"/>
      <c r="D97" s="209"/>
      <c r="E97" s="212"/>
      <c r="F97" s="208" t="s">
        <v>7</v>
      </c>
      <c r="G97" s="209"/>
      <c r="H97" s="209"/>
      <c r="I97" s="212"/>
      <c r="J97" s="208" t="s">
        <v>7</v>
      </c>
      <c r="K97" s="209"/>
      <c r="L97" s="209"/>
      <c r="M97" s="212"/>
      <c r="N97" s="343"/>
    </row>
    <row r="98" spans="1:14" ht="14.4" customHeight="1" x14ac:dyDescent="0.3">
      <c r="A98" s="323" t="s">
        <v>205</v>
      </c>
      <c r="B98" s="285">
        <v>0</v>
      </c>
      <c r="C98" s="285">
        <v>1</v>
      </c>
      <c r="D98" s="285">
        <v>2</v>
      </c>
      <c r="E98" s="285">
        <v>3</v>
      </c>
      <c r="F98" s="285">
        <v>0</v>
      </c>
      <c r="G98" s="285">
        <v>1</v>
      </c>
      <c r="H98" s="285">
        <v>2</v>
      </c>
      <c r="I98" s="285">
        <v>3</v>
      </c>
      <c r="J98" s="285">
        <v>0</v>
      </c>
      <c r="K98" s="285">
        <v>1</v>
      </c>
      <c r="L98" s="285">
        <v>2</v>
      </c>
      <c r="M98" s="285">
        <v>3</v>
      </c>
      <c r="N98" s="335"/>
    </row>
    <row r="99" spans="1:14" ht="15" thickBot="1" x14ac:dyDescent="0.35">
      <c r="A99" s="324"/>
      <c r="B99" s="286"/>
      <c r="C99" s="286"/>
      <c r="D99" s="286"/>
      <c r="E99" s="286"/>
      <c r="F99" s="286"/>
      <c r="G99" s="286"/>
      <c r="H99" s="286"/>
      <c r="I99" s="286"/>
      <c r="J99" s="286"/>
      <c r="K99" s="286"/>
      <c r="L99" s="286"/>
      <c r="M99" s="286"/>
      <c r="N99" s="336"/>
    </row>
    <row r="100" spans="1:14" x14ac:dyDescent="0.3">
      <c r="A100" s="323" t="s">
        <v>191</v>
      </c>
      <c r="B100" s="266">
        <v>0</v>
      </c>
      <c r="C100" s="266">
        <v>1</v>
      </c>
      <c r="D100" s="266">
        <v>2</v>
      </c>
      <c r="E100" s="266">
        <v>3</v>
      </c>
      <c r="F100" s="266">
        <v>0</v>
      </c>
      <c r="G100" s="266">
        <v>1</v>
      </c>
      <c r="H100" s="266">
        <v>2</v>
      </c>
      <c r="I100" s="266">
        <v>3</v>
      </c>
      <c r="J100" s="266">
        <v>0</v>
      </c>
      <c r="K100" s="266">
        <v>1</v>
      </c>
      <c r="L100" s="266">
        <v>2</v>
      </c>
      <c r="M100" s="266">
        <v>3</v>
      </c>
      <c r="N100" s="339"/>
    </row>
    <row r="101" spans="1:14" ht="15" thickBot="1" x14ac:dyDescent="0.35">
      <c r="A101" s="324"/>
      <c r="B101" s="269"/>
      <c r="C101" s="269"/>
      <c r="D101" s="269"/>
      <c r="E101" s="269"/>
      <c r="F101" s="269"/>
      <c r="G101" s="269"/>
      <c r="H101" s="269"/>
      <c r="I101" s="269"/>
      <c r="J101" s="269"/>
      <c r="K101" s="269"/>
      <c r="L101" s="269"/>
      <c r="M101" s="269"/>
      <c r="N101" s="338"/>
    </row>
    <row r="102" spans="1:14" x14ac:dyDescent="0.3">
      <c r="A102" s="323" t="s">
        <v>192</v>
      </c>
      <c r="B102" s="285">
        <v>0</v>
      </c>
      <c r="C102" s="285">
        <v>1</v>
      </c>
      <c r="D102" s="285">
        <v>2</v>
      </c>
      <c r="E102" s="285">
        <v>3</v>
      </c>
      <c r="F102" s="285">
        <v>0</v>
      </c>
      <c r="G102" s="285">
        <v>1</v>
      </c>
      <c r="H102" s="285">
        <v>2</v>
      </c>
      <c r="I102" s="285">
        <v>3</v>
      </c>
      <c r="J102" s="285">
        <v>0</v>
      </c>
      <c r="K102" s="285">
        <v>1</v>
      </c>
      <c r="L102" s="285">
        <v>2</v>
      </c>
      <c r="M102" s="285">
        <v>3</v>
      </c>
      <c r="N102" s="335"/>
    </row>
    <row r="103" spans="1:14" ht="15" thickBot="1" x14ac:dyDescent="0.35">
      <c r="A103" s="324"/>
      <c r="B103" s="286"/>
      <c r="C103" s="286"/>
      <c r="D103" s="286"/>
      <c r="E103" s="286"/>
      <c r="F103" s="286"/>
      <c r="G103" s="286"/>
      <c r="H103" s="286"/>
      <c r="I103" s="286"/>
      <c r="J103" s="286"/>
      <c r="K103" s="286"/>
      <c r="L103" s="286"/>
      <c r="M103" s="286"/>
      <c r="N103" s="338"/>
    </row>
    <row r="104" spans="1:14" x14ac:dyDescent="0.3">
      <c r="A104" s="321" t="s">
        <v>207</v>
      </c>
      <c r="B104" s="266">
        <v>0</v>
      </c>
      <c r="C104" s="266">
        <v>1</v>
      </c>
      <c r="D104" s="266">
        <v>2</v>
      </c>
      <c r="E104" s="266">
        <v>3</v>
      </c>
      <c r="F104" s="266">
        <v>0</v>
      </c>
      <c r="G104" s="266">
        <v>1</v>
      </c>
      <c r="H104" s="266">
        <v>2</v>
      </c>
      <c r="I104" s="266">
        <v>3</v>
      </c>
      <c r="J104" s="266">
        <v>0</v>
      </c>
      <c r="K104" s="266">
        <v>1</v>
      </c>
      <c r="L104" s="266">
        <v>2</v>
      </c>
      <c r="M104" s="266">
        <v>3</v>
      </c>
      <c r="N104" s="335"/>
    </row>
    <row r="105" spans="1:14" ht="15" thickBot="1" x14ac:dyDescent="0.35">
      <c r="A105" s="322"/>
      <c r="B105" s="269"/>
      <c r="C105" s="269"/>
      <c r="D105" s="269"/>
      <c r="E105" s="269"/>
      <c r="F105" s="269"/>
      <c r="G105" s="269"/>
      <c r="H105" s="269"/>
      <c r="I105" s="269"/>
      <c r="J105" s="269"/>
      <c r="K105" s="269"/>
      <c r="L105" s="269"/>
      <c r="M105" s="269"/>
      <c r="N105" s="338"/>
    </row>
    <row r="106" spans="1:14" x14ac:dyDescent="0.3">
      <c r="A106" s="321" t="s">
        <v>193</v>
      </c>
      <c r="B106" s="285">
        <v>0</v>
      </c>
      <c r="C106" s="285">
        <v>1</v>
      </c>
      <c r="D106" s="285">
        <v>2</v>
      </c>
      <c r="E106" s="285">
        <v>3</v>
      </c>
      <c r="F106" s="285">
        <v>0</v>
      </c>
      <c r="G106" s="285">
        <v>1</v>
      </c>
      <c r="H106" s="285">
        <v>2</v>
      </c>
      <c r="I106" s="285">
        <v>3</v>
      </c>
      <c r="J106" s="285">
        <v>0</v>
      </c>
      <c r="K106" s="285">
        <v>1</v>
      </c>
      <c r="L106" s="285">
        <v>2</v>
      </c>
      <c r="M106" s="285">
        <v>3</v>
      </c>
      <c r="N106" s="335"/>
    </row>
    <row r="107" spans="1:14" ht="15" thickBot="1" x14ac:dyDescent="0.35">
      <c r="A107" s="322"/>
      <c r="B107" s="286"/>
      <c r="C107" s="286"/>
      <c r="D107" s="286"/>
      <c r="E107" s="286"/>
      <c r="F107" s="286"/>
      <c r="G107" s="286"/>
      <c r="H107" s="286"/>
      <c r="I107" s="286"/>
      <c r="J107" s="286"/>
      <c r="K107" s="286"/>
      <c r="L107" s="286"/>
      <c r="M107" s="286"/>
      <c r="N107" s="336"/>
    </row>
    <row r="108" spans="1:14" x14ac:dyDescent="0.3">
      <c r="A108" s="321" t="s">
        <v>194</v>
      </c>
      <c r="B108" s="266">
        <v>0</v>
      </c>
      <c r="C108" s="266">
        <v>1</v>
      </c>
      <c r="D108" s="266">
        <v>2</v>
      </c>
      <c r="E108" s="266">
        <v>3</v>
      </c>
      <c r="F108" s="266">
        <v>0</v>
      </c>
      <c r="G108" s="266">
        <v>1</v>
      </c>
      <c r="H108" s="266">
        <v>2</v>
      </c>
      <c r="I108" s="266">
        <v>3</v>
      </c>
      <c r="J108" s="266">
        <v>0</v>
      </c>
      <c r="K108" s="266">
        <v>1</v>
      </c>
      <c r="L108" s="266">
        <v>2</v>
      </c>
      <c r="M108" s="266">
        <v>3</v>
      </c>
      <c r="N108" s="339"/>
    </row>
    <row r="109" spans="1:14" ht="15" thickBot="1" x14ac:dyDescent="0.35">
      <c r="A109" s="322"/>
      <c r="B109" s="269"/>
      <c r="C109" s="269"/>
      <c r="D109" s="269"/>
      <c r="E109" s="269"/>
      <c r="F109" s="269"/>
      <c r="G109" s="269"/>
      <c r="H109" s="269"/>
      <c r="I109" s="269"/>
      <c r="J109" s="269"/>
      <c r="K109" s="269"/>
      <c r="L109" s="269"/>
      <c r="M109" s="269"/>
      <c r="N109" s="338"/>
    </row>
    <row r="110" spans="1:14" x14ac:dyDescent="0.3">
      <c r="A110" s="323" t="s">
        <v>200</v>
      </c>
      <c r="B110" s="285">
        <v>0</v>
      </c>
      <c r="C110" s="285">
        <v>1</v>
      </c>
      <c r="D110" s="285">
        <v>2</v>
      </c>
      <c r="E110" s="285">
        <v>3</v>
      </c>
      <c r="F110" s="285">
        <v>0</v>
      </c>
      <c r="G110" s="285">
        <v>1</v>
      </c>
      <c r="H110" s="285">
        <v>2</v>
      </c>
      <c r="I110" s="285">
        <v>3</v>
      </c>
      <c r="J110" s="285">
        <v>0</v>
      </c>
      <c r="K110" s="285">
        <v>1</v>
      </c>
      <c r="L110" s="285">
        <v>2</v>
      </c>
      <c r="M110" s="285">
        <v>3</v>
      </c>
      <c r="N110" s="335"/>
    </row>
    <row r="111" spans="1:14" ht="15" thickBot="1" x14ac:dyDescent="0.35">
      <c r="A111" s="324"/>
      <c r="B111" s="286"/>
      <c r="C111" s="286"/>
      <c r="D111" s="286"/>
      <c r="E111" s="286"/>
      <c r="F111" s="286"/>
      <c r="G111" s="286"/>
      <c r="H111" s="286"/>
      <c r="I111" s="286"/>
      <c r="J111" s="286"/>
      <c r="K111" s="286"/>
      <c r="L111" s="286"/>
      <c r="M111" s="286"/>
      <c r="N111" s="336"/>
    </row>
    <row r="112" spans="1:14" ht="28.8" customHeight="1" thickBot="1" x14ac:dyDescent="0.35">
      <c r="A112" s="521" t="s">
        <v>354</v>
      </c>
      <c r="B112" s="173">
        <v>0</v>
      </c>
      <c r="C112" s="173">
        <v>1</v>
      </c>
      <c r="D112" s="173">
        <v>2</v>
      </c>
      <c r="E112" s="173">
        <v>3</v>
      </c>
      <c r="F112" s="173">
        <v>0</v>
      </c>
      <c r="G112" s="173">
        <v>1</v>
      </c>
      <c r="H112" s="173">
        <v>2</v>
      </c>
      <c r="I112" s="173">
        <v>3</v>
      </c>
      <c r="J112" s="173">
        <v>0</v>
      </c>
      <c r="K112" s="173">
        <v>1</v>
      </c>
      <c r="L112" s="173">
        <v>2</v>
      </c>
      <c r="M112" s="173">
        <v>3</v>
      </c>
      <c r="N112" s="172"/>
    </row>
    <row r="113" spans="1:14" x14ac:dyDescent="0.3">
      <c r="A113" s="323" t="s">
        <v>206</v>
      </c>
      <c r="B113" s="266">
        <v>0</v>
      </c>
      <c r="C113" s="266">
        <v>1</v>
      </c>
      <c r="D113" s="266">
        <v>2</v>
      </c>
      <c r="E113" s="266">
        <v>3</v>
      </c>
      <c r="F113" s="266">
        <v>0</v>
      </c>
      <c r="G113" s="266">
        <v>1</v>
      </c>
      <c r="H113" s="266">
        <v>2</v>
      </c>
      <c r="I113" s="266">
        <v>3</v>
      </c>
      <c r="J113" s="266">
        <v>0</v>
      </c>
      <c r="K113" s="266">
        <v>1</v>
      </c>
      <c r="L113" s="266">
        <v>2</v>
      </c>
      <c r="M113" s="266">
        <v>3</v>
      </c>
      <c r="N113" s="335"/>
    </row>
    <row r="114" spans="1:14" ht="15" thickBot="1" x14ac:dyDescent="0.35">
      <c r="A114" s="324"/>
      <c r="B114" s="269"/>
      <c r="C114" s="269"/>
      <c r="D114" s="269"/>
      <c r="E114" s="269"/>
      <c r="F114" s="269"/>
      <c r="G114" s="269"/>
      <c r="H114" s="269"/>
      <c r="I114" s="269"/>
      <c r="J114" s="269"/>
      <c r="K114" s="269"/>
      <c r="L114" s="269"/>
      <c r="M114" s="269"/>
      <c r="N114" s="338"/>
    </row>
    <row r="115" spans="1:14" x14ac:dyDescent="0.3">
      <c r="N115" s="60">
        <f>SUM(N98:N114)</f>
        <v>0</v>
      </c>
    </row>
    <row r="116" spans="1:14" x14ac:dyDescent="0.3">
      <c r="K116" s="21" t="s">
        <v>356</v>
      </c>
    </row>
  </sheetData>
  <mergeCells count="468">
    <mergeCell ref="N108:N109"/>
    <mergeCell ref="N110:N111"/>
    <mergeCell ref="N113:N114"/>
    <mergeCell ref="A110:A111"/>
    <mergeCell ref="A113:A114"/>
    <mergeCell ref="A108:A109"/>
    <mergeCell ref="B108:B109"/>
    <mergeCell ref="C108:C109"/>
    <mergeCell ref="D108:D109"/>
    <mergeCell ref="E108:E109"/>
    <mergeCell ref="F108:F109"/>
    <mergeCell ref="G108:G109"/>
    <mergeCell ref="H108:H109"/>
    <mergeCell ref="I108:I109"/>
    <mergeCell ref="J108:J109"/>
    <mergeCell ref="K108:K109"/>
    <mergeCell ref="L108:L109"/>
    <mergeCell ref="M108:M109"/>
    <mergeCell ref="B110:B111"/>
    <mergeCell ref="C110:C111"/>
    <mergeCell ref="D110:D111"/>
    <mergeCell ref="E110:E111"/>
    <mergeCell ref="F110:F111"/>
    <mergeCell ref="G110:G111"/>
    <mergeCell ref="B96:E96"/>
    <mergeCell ref="B97:E97"/>
    <mergeCell ref="F96:I96"/>
    <mergeCell ref="F97:I97"/>
    <mergeCell ref="J96:M96"/>
    <mergeCell ref="J97:M97"/>
    <mergeCell ref="B91:E91"/>
    <mergeCell ref="B92:E92"/>
    <mergeCell ref="F91:I91"/>
    <mergeCell ref="N87:N97"/>
    <mergeCell ref="N98:N99"/>
    <mergeCell ref="N100:N101"/>
    <mergeCell ref="N102:N103"/>
    <mergeCell ref="N104:N105"/>
    <mergeCell ref="N106:N107"/>
    <mergeCell ref="A98:A99"/>
    <mergeCell ref="A100:A101"/>
    <mergeCell ref="A102:A103"/>
    <mergeCell ref="A104:A105"/>
    <mergeCell ref="A106:A107"/>
    <mergeCell ref="L100:L101"/>
    <mergeCell ref="M100:M101"/>
    <mergeCell ref="B102:B103"/>
    <mergeCell ref="C102:C103"/>
    <mergeCell ref="D102:D103"/>
    <mergeCell ref="E102:E103"/>
    <mergeCell ref="F102:F103"/>
    <mergeCell ref="F92:I92"/>
    <mergeCell ref="J91:M91"/>
    <mergeCell ref="J92:M92"/>
    <mergeCell ref="F90:I90"/>
    <mergeCell ref="J87:M87"/>
    <mergeCell ref="J88:M88"/>
    <mergeCell ref="N79:N80"/>
    <mergeCell ref="N81:N82"/>
    <mergeCell ref="A87:A95"/>
    <mergeCell ref="B87:E87"/>
    <mergeCell ref="B88:E88"/>
    <mergeCell ref="B89:E89"/>
    <mergeCell ref="B90:E90"/>
    <mergeCell ref="F87:I87"/>
    <mergeCell ref="F88:I88"/>
    <mergeCell ref="F89:I89"/>
    <mergeCell ref="A81:A82"/>
    <mergeCell ref="B81:B82"/>
    <mergeCell ref="C81:C82"/>
    <mergeCell ref="D81:D82"/>
    <mergeCell ref="E81:E82"/>
    <mergeCell ref="F81:F82"/>
    <mergeCell ref="G81:G82"/>
    <mergeCell ref="H81:H82"/>
    <mergeCell ref="I81:I82"/>
    <mergeCell ref="J81:J82"/>
    <mergeCell ref="K81:K82"/>
    <mergeCell ref="L81:L82"/>
    <mergeCell ref="M81:M82"/>
    <mergeCell ref="A79:A80"/>
    <mergeCell ref="N73:N74"/>
    <mergeCell ref="N75:N76"/>
    <mergeCell ref="N77:N78"/>
    <mergeCell ref="N43:N44"/>
    <mergeCell ref="N45:N46"/>
    <mergeCell ref="N47:N48"/>
    <mergeCell ref="N49:N50"/>
    <mergeCell ref="N51:N52"/>
    <mergeCell ref="B71:E71"/>
    <mergeCell ref="B72:E72"/>
    <mergeCell ref="F71:I71"/>
    <mergeCell ref="F72:I72"/>
    <mergeCell ref="J71:M71"/>
    <mergeCell ref="J72:M72"/>
    <mergeCell ref="N54:N55"/>
    <mergeCell ref="N62:N72"/>
    <mergeCell ref="B67:E67"/>
    <mergeCell ref="F66:I66"/>
    <mergeCell ref="F67:I67"/>
    <mergeCell ref="J66:M66"/>
    <mergeCell ref="J67:M67"/>
    <mergeCell ref="F62:I62"/>
    <mergeCell ref="F63:I63"/>
    <mergeCell ref="F64:I64"/>
    <mergeCell ref="N1:N11"/>
    <mergeCell ref="N12:N13"/>
    <mergeCell ref="N14:N15"/>
    <mergeCell ref="N16:N17"/>
    <mergeCell ref="N18:N19"/>
    <mergeCell ref="N20:N21"/>
    <mergeCell ref="N28:N38"/>
    <mergeCell ref="N39:N40"/>
    <mergeCell ref="N41:N42"/>
    <mergeCell ref="J62:M62"/>
    <mergeCell ref="J63:M63"/>
    <mergeCell ref="J64:M64"/>
    <mergeCell ref="J65:M65"/>
    <mergeCell ref="A51:A52"/>
    <mergeCell ref="A54:A55"/>
    <mergeCell ref="A62:A70"/>
    <mergeCell ref="B62:E62"/>
    <mergeCell ref="B63:E63"/>
    <mergeCell ref="B64:E64"/>
    <mergeCell ref="B65:E65"/>
    <mergeCell ref="B51:B52"/>
    <mergeCell ref="C51:C52"/>
    <mergeCell ref="D51:D52"/>
    <mergeCell ref="E51:E52"/>
    <mergeCell ref="B54:B55"/>
    <mergeCell ref="C54:C55"/>
    <mergeCell ref="D54:D55"/>
    <mergeCell ref="E54:E55"/>
    <mergeCell ref="I54:I55"/>
    <mergeCell ref="J54:J55"/>
    <mergeCell ref="K54:K55"/>
    <mergeCell ref="F54:F55"/>
    <mergeCell ref="B66:E66"/>
    <mergeCell ref="A39:A40"/>
    <mergeCell ref="A43:A44"/>
    <mergeCell ref="A45:A46"/>
    <mergeCell ref="A41:A42"/>
    <mergeCell ref="A49:A50"/>
    <mergeCell ref="B37:E37"/>
    <mergeCell ref="B38:E38"/>
    <mergeCell ref="F37:I37"/>
    <mergeCell ref="F38:I38"/>
    <mergeCell ref="B47:B48"/>
    <mergeCell ref="F65:I65"/>
    <mergeCell ref="J38:M38"/>
    <mergeCell ref="A47:A48"/>
    <mergeCell ref="B41:B42"/>
    <mergeCell ref="C41:C42"/>
    <mergeCell ref="D41:D42"/>
    <mergeCell ref="E41:E42"/>
    <mergeCell ref="F41:F42"/>
    <mergeCell ref="G41:G42"/>
    <mergeCell ref="H41:H42"/>
    <mergeCell ref="M41:M42"/>
    <mergeCell ref="B39:B40"/>
    <mergeCell ref="C39:C40"/>
    <mergeCell ref="D39:D40"/>
    <mergeCell ref="E39:E40"/>
    <mergeCell ref="F39:F40"/>
    <mergeCell ref="G39:G40"/>
    <mergeCell ref="H39:H40"/>
    <mergeCell ref="I39:I40"/>
    <mergeCell ref="J39:J40"/>
    <mergeCell ref="K39:K40"/>
    <mergeCell ref="L39:L40"/>
    <mergeCell ref="M39:M40"/>
    <mergeCell ref="C47:C48"/>
    <mergeCell ref="J32:M32"/>
    <mergeCell ref="J33:M33"/>
    <mergeCell ref="F30:I30"/>
    <mergeCell ref="F31:I31"/>
    <mergeCell ref="J28:M28"/>
    <mergeCell ref="J29:M29"/>
    <mergeCell ref="J30:M30"/>
    <mergeCell ref="J31:M31"/>
    <mergeCell ref="J37:M37"/>
    <mergeCell ref="A12:A13"/>
    <mergeCell ref="A28:A36"/>
    <mergeCell ref="B28:E28"/>
    <mergeCell ref="B29:E29"/>
    <mergeCell ref="B30:E30"/>
    <mergeCell ref="B31:E31"/>
    <mergeCell ref="F28:I28"/>
    <mergeCell ref="F29:I29"/>
    <mergeCell ref="B10:E10"/>
    <mergeCell ref="B11:E11"/>
    <mergeCell ref="F10:I10"/>
    <mergeCell ref="F11:I11"/>
    <mergeCell ref="A14:A15"/>
    <mergeCell ref="H14:H15"/>
    <mergeCell ref="I14:I15"/>
    <mergeCell ref="I16:I17"/>
    <mergeCell ref="B32:E32"/>
    <mergeCell ref="B33:E33"/>
    <mergeCell ref="F32:I32"/>
    <mergeCell ref="F33:I33"/>
    <mergeCell ref="J10:M10"/>
    <mergeCell ref="J11:M11"/>
    <mergeCell ref="B12:B13"/>
    <mergeCell ref="C12:C13"/>
    <mergeCell ref="D12:D13"/>
    <mergeCell ref="E12:E13"/>
    <mergeCell ref="F12:F13"/>
    <mergeCell ref="G12:G13"/>
    <mergeCell ref="H12:H13"/>
    <mergeCell ref="I12:I13"/>
    <mergeCell ref="J12:J13"/>
    <mergeCell ref="K12:K13"/>
    <mergeCell ref="L12:L13"/>
    <mergeCell ref="M12:M13"/>
    <mergeCell ref="J5:M5"/>
    <mergeCell ref="J6:M6"/>
    <mergeCell ref="J1:M1"/>
    <mergeCell ref="J2:M2"/>
    <mergeCell ref="J3:M3"/>
    <mergeCell ref="J4:M4"/>
    <mergeCell ref="A1:A9"/>
    <mergeCell ref="B1:E1"/>
    <mergeCell ref="B2:E2"/>
    <mergeCell ref="B3:E3"/>
    <mergeCell ref="B4:E4"/>
    <mergeCell ref="F1:I1"/>
    <mergeCell ref="F2:I2"/>
    <mergeCell ref="F3:I3"/>
    <mergeCell ref="F4:I4"/>
    <mergeCell ref="B5:E5"/>
    <mergeCell ref="B6:E6"/>
    <mergeCell ref="F5:I5"/>
    <mergeCell ref="F6:I6"/>
    <mergeCell ref="J14:J15"/>
    <mergeCell ref="K14:K15"/>
    <mergeCell ref="L14:L15"/>
    <mergeCell ref="M14:M15"/>
    <mergeCell ref="A18:A19"/>
    <mergeCell ref="A20:A21"/>
    <mergeCell ref="B14:B15"/>
    <mergeCell ref="C14:C15"/>
    <mergeCell ref="D14:D15"/>
    <mergeCell ref="E14:E15"/>
    <mergeCell ref="F14:F15"/>
    <mergeCell ref="G14:G15"/>
    <mergeCell ref="B16:B17"/>
    <mergeCell ref="C16:C17"/>
    <mergeCell ref="D16:D17"/>
    <mergeCell ref="E16:E17"/>
    <mergeCell ref="F16:F17"/>
    <mergeCell ref="G16:G17"/>
    <mergeCell ref="B20:B21"/>
    <mergeCell ref="C20:C21"/>
    <mergeCell ref="D20:D21"/>
    <mergeCell ref="E20:E21"/>
    <mergeCell ref="F20:F21"/>
    <mergeCell ref="G20:G21"/>
    <mergeCell ref="J16:J17"/>
    <mergeCell ref="K16:K17"/>
    <mergeCell ref="L16:L17"/>
    <mergeCell ref="M16:M17"/>
    <mergeCell ref="A16:A17"/>
    <mergeCell ref="K20:K21"/>
    <mergeCell ref="L20:L21"/>
    <mergeCell ref="M20:M21"/>
    <mergeCell ref="B18:B19"/>
    <mergeCell ref="C18:C19"/>
    <mergeCell ref="D18:D19"/>
    <mergeCell ref="E18:E19"/>
    <mergeCell ref="F18:F19"/>
    <mergeCell ref="G18:G19"/>
    <mergeCell ref="H18:H19"/>
    <mergeCell ref="I18:I19"/>
    <mergeCell ref="J18:J19"/>
    <mergeCell ref="K18:K19"/>
    <mergeCell ref="L18:L19"/>
    <mergeCell ref="M18:M19"/>
    <mergeCell ref="H16:H17"/>
    <mergeCell ref="H20:H21"/>
    <mergeCell ref="I20:I21"/>
    <mergeCell ref="J20:J21"/>
    <mergeCell ref="I41:I42"/>
    <mergeCell ref="J41:J42"/>
    <mergeCell ref="K41:K42"/>
    <mergeCell ref="L41:L42"/>
    <mergeCell ref="L43:L44"/>
    <mergeCell ref="L47:L48"/>
    <mergeCell ref="B45:B46"/>
    <mergeCell ref="C45:C46"/>
    <mergeCell ref="L45:L46"/>
    <mergeCell ref="F51:F52"/>
    <mergeCell ref="D43:D44"/>
    <mergeCell ref="E43:E44"/>
    <mergeCell ref="F43:F44"/>
    <mergeCell ref="G43:G44"/>
    <mergeCell ref="H43:H44"/>
    <mergeCell ref="I43:I44"/>
    <mergeCell ref="J43:J44"/>
    <mergeCell ref="H47:H48"/>
    <mergeCell ref="I47:I48"/>
    <mergeCell ref="J47:J48"/>
    <mergeCell ref="D45:D46"/>
    <mergeCell ref="E45:E46"/>
    <mergeCell ref="F45:F46"/>
    <mergeCell ref="G45:G46"/>
    <mergeCell ref="H45:H46"/>
    <mergeCell ref="I45:I46"/>
    <mergeCell ref="J45:J46"/>
    <mergeCell ref="M45:M46"/>
    <mergeCell ref="M43:M44"/>
    <mergeCell ref="B49:B50"/>
    <mergeCell ref="C49:C50"/>
    <mergeCell ref="D49:D50"/>
    <mergeCell ref="E49:E50"/>
    <mergeCell ref="F49:F50"/>
    <mergeCell ref="G49:G50"/>
    <mergeCell ref="H49:H50"/>
    <mergeCell ref="I49:I50"/>
    <mergeCell ref="J49:J50"/>
    <mergeCell ref="L49:L50"/>
    <mergeCell ref="M49:M50"/>
    <mergeCell ref="D47:D48"/>
    <mergeCell ref="E47:E48"/>
    <mergeCell ref="F47:F48"/>
    <mergeCell ref="G47:G48"/>
    <mergeCell ref="M47:M48"/>
    <mergeCell ref="K47:K48"/>
    <mergeCell ref="K49:K50"/>
    <mergeCell ref="K45:K46"/>
    <mergeCell ref="K43:K44"/>
    <mergeCell ref="C43:C44"/>
    <mergeCell ref="B43:B44"/>
    <mergeCell ref="L54:L55"/>
    <mergeCell ref="M54:M55"/>
    <mergeCell ref="G54:G55"/>
    <mergeCell ref="H54:H55"/>
    <mergeCell ref="L51:L52"/>
    <mergeCell ref="M51:M52"/>
    <mergeCell ref="G51:G52"/>
    <mergeCell ref="H51:H52"/>
    <mergeCell ref="I51:I52"/>
    <mergeCell ref="J51:J52"/>
    <mergeCell ref="K51:K52"/>
    <mergeCell ref="B73:B74"/>
    <mergeCell ref="C73:C74"/>
    <mergeCell ref="D73:D74"/>
    <mergeCell ref="E73:E74"/>
    <mergeCell ref="F73:F74"/>
    <mergeCell ref="B77:B78"/>
    <mergeCell ref="C77:C78"/>
    <mergeCell ref="D77:D78"/>
    <mergeCell ref="E77:E78"/>
    <mergeCell ref="F77:F78"/>
    <mergeCell ref="B79:B80"/>
    <mergeCell ref="C79:C80"/>
    <mergeCell ref="D79:D80"/>
    <mergeCell ref="E79:E80"/>
    <mergeCell ref="F79:F80"/>
    <mergeCell ref="M73:M74"/>
    <mergeCell ref="A73:A74"/>
    <mergeCell ref="A75:A76"/>
    <mergeCell ref="A77:A78"/>
    <mergeCell ref="M77:M78"/>
    <mergeCell ref="G77:G78"/>
    <mergeCell ref="H77:H78"/>
    <mergeCell ref="I77:I78"/>
    <mergeCell ref="J77:J78"/>
    <mergeCell ref="B75:B76"/>
    <mergeCell ref="C75:C76"/>
    <mergeCell ref="D75:D76"/>
    <mergeCell ref="E75:E76"/>
    <mergeCell ref="F75:F76"/>
    <mergeCell ref="G75:G76"/>
    <mergeCell ref="H75:H76"/>
    <mergeCell ref="I75:I76"/>
    <mergeCell ref="J75:J76"/>
    <mergeCell ref="K75:K76"/>
    <mergeCell ref="L75:L76"/>
    <mergeCell ref="M75:M76"/>
    <mergeCell ref="G73:G74"/>
    <mergeCell ref="H73:H74"/>
    <mergeCell ref="I73:I74"/>
    <mergeCell ref="J73:J74"/>
    <mergeCell ref="K73:K74"/>
    <mergeCell ref="L73:L74"/>
    <mergeCell ref="G79:G80"/>
    <mergeCell ref="H79:H80"/>
    <mergeCell ref="I79:I80"/>
    <mergeCell ref="J79:J80"/>
    <mergeCell ref="J89:M89"/>
    <mergeCell ref="J90:M90"/>
    <mergeCell ref="K79:K80"/>
    <mergeCell ref="L79:L80"/>
    <mergeCell ref="M79:M80"/>
    <mergeCell ref="K77:K78"/>
    <mergeCell ref="L77:L78"/>
    <mergeCell ref="L102:L103"/>
    <mergeCell ref="M102:M103"/>
    <mergeCell ref="B100:B101"/>
    <mergeCell ref="C100:C101"/>
    <mergeCell ref="B98:B99"/>
    <mergeCell ref="C98:C99"/>
    <mergeCell ref="D98:D99"/>
    <mergeCell ref="E98:E99"/>
    <mergeCell ref="F98:F99"/>
    <mergeCell ref="G98:G99"/>
    <mergeCell ref="H98:H99"/>
    <mergeCell ref="I98:I99"/>
    <mergeCell ref="J98:J99"/>
    <mergeCell ref="K98:K99"/>
    <mergeCell ref="L98:L99"/>
    <mergeCell ref="M98:M99"/>
    <mergeCell ref="D104:D105"/>
    <mergeCell ref="E104:E105"/>
    <mergeCell ref="F104:F105"/>
    <mergeCell ref="G104:G105"/>
    <mergeCell ref="H104:H105"/>
    <mergeCell ref="I104:I105"/>
    <mergeCell ref="J104:J105"/>
    <mergeCell ref="K100:K101"/>
    <mergeCell ref="D100:D101"/>
    <mergeCell ref="E100:E101"/>
    <mergeCell ref="F100:F101"/>
    <mergeCell ref="G100:G101"/>
    <mergeCell ref="H100:H101"/>
    <mergeCell ref="I100:I101"/>
    <mergeCell ref="J100:J101"/>
    <mergeCell ref="K104:K105"/>
    <mergeCell ref="K102:K103"/>
    <mergeCell ref="G102:G103"/>
    <mergeCell ref="H102:H103"/>
    <mergeCell ref="I102:I103"/>
    <mergeCell ref="J102:J103"/>
    <mergeCell ref="L104:L105"/>
    <mergeCell ref="M104:M105"/>
    <mergeCell ref="B106:B107"/>
    <mergeCell ref="C106:C107"/>
    <mergeCell ref="D106:D107"/>
    <mergeCell ref="E106:E107"/>
    <mergeCell ref="F106:F107"/>
    <mergeCell ref="G106:G107"/>
    <mergeCell ref="H106:H107"/>
    <mergeCell ref="I106:I107"/>
    <mergeCell ref="J106:J107"/>
    <mergeCell ref="K106:K107"/>
    <mergeCell ref="L106:L107"/>
    <mergeCell ref="M106:M107"/>
    <mergeCell ref="B104:B105"/>
    <mergeCell ref="C104:C105"/>
    <mergeCell ref="H110:H111"/>
    <mergeCell ref="I110:I111"/>
    <mergeCell ref="J110:J111"/>
    <mergeCell ref="K110:K111"/>
    <mergeCell ref="L110:L111"/>
    <mergeCell ref="M110:M111"/>
    <mergeCell ref="L113:L114"/>
    <mergeCell ref="M113:M114"/>
    <mergeCell ref="B113:B114"/>
    <mergeCell ref="C113:C114"/>
    <mergeCell ref="D113:D114"/>
    <mergeCell ref="E113:E114"/>
    <mergeCell ref="F113:F114"/>
    <mergeCell ref="G113:G114"/>
    <mergeCell ref="H113:H114"/>
    <mergeCell ref="I113:I114"/>
    <mergeCell ref="K113:K114"/>
    <mergeCell ref="J113:J1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9E1A0-C04C-4C99-9B6E-C1B005F5D4C7}">
  <dimension ref="A1:X51"/>
  <sheetViews>
    <sheetView workbookViewId="0">
      <selection activeCell="T7" sqref="T7"/>
    </sheetView>
  </sheetViews>
  <sheetFormatPr baseColWidth="10" defaultRowHeight="14.4" x14ac:dyDescent="0.3"/>
  <sheetData>
    <row r="1" spans="1:24" ht="18" x14ac:dyDescent="0.3">
      <c r="A1" s="347" t="s">
        <v>241</v>
      </c>
      <c r="B1" s="348"/>
      <c r="C1" s="348"/>
      <c r="D1" s="348"/>
      <c r="E1" s="348"/>
      <c r="F1" s="348"/>
      <c r="G1" s="348"/>
      <c r="H1" s="348"/>
      <c r="I1" s="348"/>
      <c r="J1" s="348"/>
      <c r="K1" s="348"/>
      <c r="L1" s="180" t="s">
        <v>358</v>
      </c>
      <c r="M1" s="181"/>
      <c r="N1" s="181"/>
      <c r="O1" s="181"/>
      <c r="P1" s="182"/>
      <c r="Q1" s="104"/>
      <c r="R1" s="98"/>
      <c r="S1" s="98"/>
      <c r="T1" s="98"/>
      <c r="W1" s="161"/>
      <c r="X1" s="68"/>
    </row>
    <row r="2" spans="1:24" ht="18.600000000000001" thickBot="1" x14ac:dyDescent="0.35">
      <c r="A2" s="349"/>
      <c r="B2" s="350"/>
      <c r="C2" s="350"/>
      <c r="D2" s="350"/>
      <c r="E2" s="350"/>
      <c r="F2" s="350"/>
      <c r="G2" s="350"/>
      <c r="H2" s="350"/>
      <c r="I2" s="350"/>
      <c r="J2" s="350"/>
      <c r="K2" s="350"/>
      <c r="L2" s="183"/>
      <c r="M2" s="184"/>
      <c r="N2" s="184"/>
      <c r="O2" s="184"/>
      <c r="P2" s="185"/>
      <c r="Q2" s="104"/>
      <c r="R2" s="98"/>
      <c r="S2" s="98"/>
      <c r="T2" s="98"/>
    </row>
    <row r="3" spans="1:24" ht="18.600000000000001" thickBot="1" x14ac:dyDescent="0.35">
      <c r="A3" s="105"/>
      <c r="B3" s="105"/>
      <c r="C3" s="105"/>
      <c r="D3" s="105"/>
      <c r="E3" s="105"/>
      <c r="F3" s="105"/>
      <c r="G3" s="98"/>
      <c r="H3" s="98"/>
      <c r="I3" s="98"/>
      <c r="J3" s="98"/>
      <c r="K3" s="98"/>
      <c r="L3" s="98"/>
      <c r="M3" s="98"/>
      <c r="N3" s="98"/>
      <c r="O3" s="98"/>
      <c r="P3" s="98"/>
      <c r="Q3" s="98"/>
      <c r="R3" s="98"/>
      <c r="S3" s="98"/>
      <c r="T3" s="98"/>
    </row>
    <row r="4" spans="1:24" x14ac:dyDescent="0.3">
      <c r="A4" s="351" t="s">
        <v>242</v>
      </c>
      <c r="B4" s="352"/>
      <c r="C4" s="352"/>
      <c r="D4" s="352"/>
      <c r="E4" s="352"/>
      <c r="F4" s="352"/>
      <c r="G4" s="352"/>
      <c r="H4" s="352"/>
      <c r="I4" s="352"/>
      <c r="J4" s="352"/>
      <c r="K4" s="353"/>
      <c r="L4" s="98"/>
      <c r="M4" s="354" t="s">
        <v>243</v>
      </c>
      <c r="N4" s="355"/>
      <c r="O4" s="355"/>
      <c r="P4" s="355"/>
      <c r="Q4" s="355"/>
      <c r="R4" s="356"/>
      <c r="S4" s="98"/>
      <c r="T4" s="98"/>
    </row>
    <row r="5" spans="1:24" x14ac:dyDescent="0.3">
      <c r="A5" s="363" t="s">
        <v>244</v>
      </c>
      <c r="B5" s="364"/>
      <c r="C5" s="364"/>
      <c r="D5" s="364"/>
      <c r="E5" s="364"/>
      <c r="F5" s="364"/>
      <c r="G5" s="364"/>
      <c r="H5" s="364"/>
      <c r="I5" s="364"/>
      <c r="J5" s="364"/>
      <c r="K5" s="365"/>
      <c r="L5" s="98"/>
      <c r="M5" s="357"/>
      <c r="N5" s="358"/>
      <c r="O5" s="358"/>
      <c r="P5" s="358"/>
      <c r="Q5" s="358"/>
      <c r="R5" s="359"/>
      <c r="S5" s="98"/>
      <c r="T5" s="98"/>
    </row>
    <row r="6" spans="1:24" x14ac:dyDescent="0.3">
      <c r="A6" s="363"/>
      <c r="B6" s="364"/>
      <c r="C6" s="364"/>
      <c r="D6" s="364"/>
      <c r="E6" s="364"/>
      <c r="F6" s="364"/>
      <c r="G6" s="364"/>
      <c r="H6" s="364"/>
      <c r="I6" s="364"/>
      <c r="J6" s="364"/>
      <c r="K6" s="365"/>
      <c r="L6" s="98"/>
      <c r="M6" s="357"/>
      <c r="N6" s="358"/>
      <c r="O6" s="358"/>
      <c r="P6" s="358"/>
      <c r="Q6" s="358"/>
      <c r="R6" s="359"/>
      <c r="S6" s="98"/>
      <c r="T6" s="98"/>
    </row>
    <row r="7" spans="1:24" x14ac:dyDescent="0.3">
      <c r="A7" s="363"/>
      <c r="B7" s="364"/>
      <c r="C7" s="364"/>
      <c r="D7" s="364"/>
      <c r="E7" s="364"/>
      <c r="F7" s="364"/>
      <c r="G7" s="364"/>
      <c r="H7" s="364"/>
      <c r="I7" s="364"/>
      <c r="J7" s="364"/>
      <c r="K7" s="365"/>
      <c r="L7" s="98"/>
      <c r="M7" s="357"/>
      <c r="N7" s="358"/>
      <c r="O7" s="358"/>
      <c r="P7" s="358"/>
      <c r="Q7" s="358"/>
      <c r="R7" s="359"/>
      <c r="S7" s="98"/>
      <c r="T7" s="98"/>
    </row>
    <row r="8" spans="1:24" x14ac:dyDescent="0.3">
      <c r="A8" s="363"/>
      <c r="B8" s="364"/>
      <c r="C8" s="364"/>
      <c r="D8" s="364"/>
      <c r="E8" s="364"/>
      <c r="F8" s="364"/>
      <c r="G8" s="364"/>
      <c r="H8" s="364"/>
      <c r="I8" s="364"/>
      <c r="J8" s="364"/>
      <c r="K8" s="365"/>
      <c r="L8" s="98"/>
      <c r="M8" s="357"/>
      <c r="N8" s="358"/>
      <c r="O8" s="358"/>
      <c r="P8" s="358"/>
      <c r="Q8" s="358"/>
      <c r="R8" s="359"/>
      <c r="S8" s="98"/>
      <c r="T8" s="98"/>
    </row>
    <row r="9" spans="1:24" x14ac:dyDescent="0.3">
      <c r="A9" s="363"/>
      <c r="B9" s="364"/>
      <c r="C9" s="364"/>
      <c r="D9" s="364"/>
      <c r="E9" s="364"/>
      <c r="F9" s="364"/>
      <c r="G9" s="364"/>
      <c r="H9" s="364"/>
      <c r="I9" s="364"/>
      <c r="J9" s="364"/>
      <c r="K9" s="365"/>
      <c r="L9" s="98"/>
      <c r="M9" s="357"/>
      <c r="N9" s="358"/>
      <c r="O9" s="358"/>
      <c r="P9" s="358"/>
      <c r="Q9" s="358"/>
      <c r="R9" s="359"/>
      <c r="S9" s="98"/>
      <c r="T9" s="98"/>
    </row>
    <row r="10" spans="1:24" x14ac:dyDescent="0.3">
      <c r="A10" s="363" t="s">
        <v>245</v>
      </c>
      <c r="B10" s="364"/>
      <c r="C10" s="364"/>
      <c r="D10" s="364"/>
      <c r="E10" s="364"/>
      <c r="F10" s="364"/>
      <c r="G10" s="364"/>
      <c r="H10" s="364"/>
      <c r="I10" s="364"/>
      <c r="J10" s="364"/>
      <c r="K10" s="365"/>
      <c r="L10" s="98"/>
      <c r="M10" s="357"/>
      <c r="N10" s="358"/>
      <c r="O10" s="358"/>
      <c r="P10" s="358"/>
      <c r="Q10" s="358"/>
      <c r="R10" s="359"/>
      <c r="S10" s="98"/>
      <c r="T10" s="98"/>
    </row>
    <row r="11" spans="1:24" x14ac:dyDescent="0.3">
      <c r="A11" s="363"/>
      <c r="B11" s="364"/>
      <c r="C11" s="364"/>
      <c r="D11" s="364"/>
      <c r="E11" s="364"/>
      <c r="F11" s="364"/>
      <c r="G11" s="364"/>
      <c r="H11" s="364"/>
      <c r="I11" s="364"/>
      <c r="J11" s="364"/>
      <c r="K11" s="365"/>
      <c r="L11" s="98"/>
      <c r="M11" s="357"/>
      <c r="N11" s="358"/>
      <c r="O11" s="358"/>
      <c r="P11" s="358"/>
      <c r="Q11" s="358"/>
      <c r="R11" s="359"/>
      <c r="S11" s="98"/>
      <c r="T11" s="98"/>
    </row>
    <row r="12" spans="1:24" x14ac:dyDescent="0.3">
      <c r="A12" s="363" t="s">
        <v>246</v>
      </c>
      <c r="B12" s="364"/>
      <c r="C12" s="364"/>
      <c r="D12" s="364"/>
      <c r="E12" s="364"/>
      <c r="F12" s="364"/>
      <c r="G12" s="364"/>
      <c r="H12" s="364"/>
      <c r="I12" s="364"/>
      <c r="J12" s="364"/>
      <c r="K12" s="365"/>
      <c r="L12" s="98"/>
      <c r="M12" s="357"/>
      <c r="N12" s="358"/>
      <c r="O12" s="358"/>
      <c r="P12" s="358"/>
      <c r="Q12" s="358"/>
      <c r="R12" s="359"/>
      <c r="S12" s="98"/>
      <c r="T12" s="98"/>
    </row>
    <row r="13" spans="1:24" x14ac:dyDescent="0.3">
      <c r="A13" s="363"/>
      <c r="B13" s="364"/>
      <c r="C13" s="364"/>
      <c r="D13" s="364"/>
      <c r="E13" s="364"/>
      <c r="F13" s="364"/>
      <c r="G13" s="364"/>
      <c r="H13" s="364"/>
      <c r="I13" s="364"/>
      <c r="J13" s="364"/>
      <c r="K13" s="365"/>
      <c r="L13" s="98"/>
      <c r="M13" s="357"/>
      <c r="N13" s="358"/>
      <c r="O13" s="358"/>
      <c r="P13" s="358"/>
      <c r="Q13" s="358"/>
      <c r="R13" s="359"/>
      <c r="S13" s="98"/>
      <c r="T13" s="98"/>
    </row>
    <row r="14" spans="1:24" x14ac:dyDescent="0.3">
      <c r="A14" s="363" t="s">
        <v>247</v>
      </c>
      <c r="B14" s="364"/>
      <c r="C14" s="364"/>
      <c r="D14" s="364"/>
      <c r="E14" s="364"/>
      <c r="F14" s="364"/>
      <c r="G14" s="364"/>
      <c r="H14" s="364"/>
      <c r="I14" s="364"/>
      <c r="J14" s="364"/>
      <c r="K14" s="365"/>
      <c r="L14" s="98"/>
      <c r="M14" s="357"/>
      <c r="N14" s="358"/>
      <c r="O14" s="358"/>
      <c r="P14" s="358"/>
      <c r="Q14" s="358"/>
      <c r="R14" s="359"/>
      <c r="S14" s="98"/>
      <c r="T14" s="98"/>
    </row>
    <row r="15" spans="1:24" x14ac:dyDescent="0.3">
      <c r="A15" s="363"/>
      <c r="B15" s="364"/>
      <c r="C15" s="364"/>
      <c r="D15" s="364"/>
      <c r="E15" s="364"/>
      <c r="F15" s="364"/>
      <c r="G15" s="364"/>
      <c r="H15" s="364"/>
      <c r="I15" s="364"/>
      <c r="J15" s="364"/>
      <c r="K15" s="365"/>
      <c r="L15" s="98"/>
      <c r="M15" s="357"/>
      <c r="N15" s="358"/>
      <c r="O15" s="358"/>
      <c r="P15" s="358"/>
      <c r="Q15" s="358"/>
      <c r="R15" s="359"/>
      <c r="S15" s="98"/>
      <c r="T15" s="98"/>
    </row>
    <row r="16" spans="1:24" x14ac:dyDescent="0.3">
      <c r="A16" s="363"/>
      <c r="B16" s="364"/>
      <c r="C16" s="364"/>
      <c r="D16" s="364"/>
      <c r="E16" s="364"/>
      <c r="F16" s="364"/>
      <c r="G16" s="364"/>
      <c r="H16" s="364"/>
      <c r="I16" s="364"/>
      <c r="J16" s="364"/>
      <c r="K16" s="365"/>
      <c r="L16" s="98"/>
      <c r="M16" s="357"/>
      <c r="N16" s="358"/>
      <c r="O16" s="358"/>
      <c r="P16" s="358"/>
      <c r="Q16" s="358"/>
      <c r="R16" s="359"/>
      <c r="S16" s="98"/>
      <c r="T16" s="98"/>
    </row>
    <row r="17" spans="1:20" x14ac:dyDescent="0.3">
      <c r="A17" s="363" t="s">
        <v>248</v>
      </c>
      <c r="B17" s="364"/>
      <c r="C17" s="364"/>
      <c r="D17" s="364"/>
      <c r="E17" s="364"/>
      <c r="F17" s="364"/>
      <c r="G17" s="364"/>
      <c r="H17" s="364"/>
      <c r="I17" s="364"/>
      <c r="J17" s="364"/>
      <c r="K17" s="365"/>
      <c r="L17" s="98"/>
      <c r="M17" s="357"/>
      <c r="N17" s="358"/>
      <c r="O17" s="358"/>
      <c r="P17" s="358"/>
      <c r="Q17" s="358"/>
      <c r="R17" s="359"/>
      <c r="S17" s="98"/>
      <c r="T17" s="98"/>
    </row>
    <row r="18" spans="1:20" x14ac:dyDescent="0.3">
      <c r="A18" s="363"/>
      <c r="B18" s="364"/>
      <c r="C18" s="364"/>
      <c r="D18" s="364"/>
      <c r="E18" s="364"/>
      <c r="F18" s="364"/>
      <c r="G18" s="364"/>
      <c r="H18" s="364"/>
      <c r="I18" s="364"/>
      <c r="J18" s="364"/>
      <c r="K18" s="365"/>
      <c r="L18" s="98"/>
      <c r="M18" s="357"/>
      <c r="N18" s="358"/>
      <c r="O18" s="358"/>
      <c r="P18" s="358"/>
      <c r="Q18" s="358"/>
      <c r="R18" s="359"/>
      <c r="S18" s="98"/>
      <c r="T18" s="98"/>
    </row>
    <row r="19" spans="1:20" x14ac:dyDescent="0.3">
      <c r="A19" s="363"/>
      <c r="B19" s="364"/>
      <c r="C19" s="364"/>
      <c r="D19" s="364"/>
      <c r="E19" s="364"/>
      <c r="F19" s="364"/>
      <c r="G19" s="364"/>
      <c r="H19" s="364"/>
      <c r="I19" s="364"/>
      <c r="J19" s="364"/>
      <c r="K19" s="365"/>
      <c r="L19" s="98"/>
      <c r="M19" s="357"/>
      <c r="N19" s="358"/>
      <c r="O19" s="358"/>
      <c r="P19" s="358"/>
      <c r="Q19" s="358"/>
      <c r="R19" s="359"/>
      <c r="S19" s="98"/>
      <c r="T19" s="98"/>
    </row>
    <row r="20" spans="1:20" x14ac:dyDescent="0.3">
      <c r="A20" s="363" t="s">
        <v>249</v>
      </c>
      <c r="B20" s="364"/>
      <c r="C20" s="364"/>
      <c r="D20" s="364"/>
      <c r="E20" s="364"/>
      <c r="F20" s="364"/>
      <c r="G20" s="364"/>
      <c r="H20" s="364"/>
      <c r="I20" s="364"/>
      <c r="J20" s="364"/>
      <c r="K20" s="365"/>
      <c r="L20" s="98"/>
      <c r="M20" s="357"/>
      <c r="N20" s="358"/>
      <c r="O20" s="358"/>
      <c r="P20" s="358"/>
      <c r="Q20" s="358"/>
      <c r="R20" s="359"/>
      <c r="S20" s="98"/>
      <c r="T20" s="98"/>
    </row>
    <row r="21" spans="1:20" ht="15" thickBot="1" x14ac:dyDescent="0.35">
      <c r="A21" s="366"/>
      <c r="B21" s="367"/>
      <c r="C21" s="367"/>
      <c r="D21" s="367"/>
      <c r="E21" s="367"/>
      <c r="F21" s="367"/>
      <c r="G21" s="367"/>
      <c r="H21" s="367"/>
      <c r="I21" s="367"/>
      <c r="J21" s="367"/>
      <c r="K21" s="368"/>
      <c r="L21" s="98"/>
      <c r="M21" s="360"/>
      <c r="N21" s="361"/>
      <c r="O21" s="361"/>
      <c r="P21" s="361"/>
      <c r="Q21" s="361"/>
      <c r="R21" s="362"/>
      <c r="S21" s="98"/>
      <c r="T21" s="98"/>
    </row>
    <row r="22" spans="1:20" x14ac:dyDescent="0.3">
      <c r="A22" s="106"/>
      <c r="B22" s="106"/>
      <c r="C22" s="106"/>
      <c r="D22" s="106"/>
      <c r="E22" s="106"/>
      <c r="F22" s="106"/>
      <c r="G22" s="106"/>
      <c r="H22" s="106"/>
      <c r="I22" s="106"/>
      <c r="J22" s="106"/>
      <c r="K22" s="106"/>
      <c r="L22" s="106"/>
      <c r="M22" s="106"/>
      <c r="N22" s="106"/>
      <c r="O22" s="106"/>
      <c r="P22" s="106"/>
      <c r="Q22" s="106"/>
      <c r="R22" s="106"/>
      <c r="S22" s="106"/>
      <c r="T22" s="106"/>
    </row>
    <row r="23" spans="1:20" ht="17.399999999999999" x14ac:dyDescent="0.3">
      <c r="A23" s="369"/>
      <c r="B23" s="369"/>
      <c r="C23" s="369"/>
      <c r="D23" s="369"/>
      <c r="E23" s="369"/>
      <c r="F23" s="369"/>
      <c r="G23" s="369"/>
      <c r="H23" s="369"/>
      <c r="I23" s="369"/>
      <c r="J23" s="369"/>
      <c r="K23" s="369"/>
      <c r="L23" s="106"/>
      <c r="M23" s="106"/>
      <c r="N23" s="106"/>
      <c r="O23" s="106"/>
      <c r="P23" s="106"/>
      <c r="Q23" s="106"/>
      <c r="R23" s="106"/>
      <c r="S23" s="106"/>
      <c r="T23" s="106"/>
    </row>
    <row r="24" spans="1:20" ht="18.600000000000001" thickBot="1" x14ac:dyDescent="0.35">
      <c r="A24" s="105"/>
      <c r="B24" s="105"/>
      <c r="C24" s="105"/>
      <c r="D24" s="105"/>
      <c r="E24" s="105"/>
      <c r="F24" s="105"/>
      <c r="G24" s="98"/>
      <c r="H24" s="98"/>
      <c r="I24" s="98"/>
      <c r="J24" s="98"/>
      <c r="K24" s="107"/>
      <c r="L24" s="107"/>
      <c r="M24" s="107"/>
      <c r="N24" s="107"/>
      <c r="O24" s="107"/>
      <c r="P24" s="107"/>
      <c r="Q24" s="107"/>
      <c r="R24" s="107"/>
      <c r="S24" s="107"/>
      <c r="T24" s="107"/>
    </row>
    <row r="25" spans="1:20" x14ac:dyDescent="0.3">
      <c r="A25" s="370" t="s">
        <v>250</v>
      </c>
      <c r="B25" s="371"/>
      <c r="C25" s="371"/>
      <c r="D25" s="371"/>
      <c r="E25" s="371"/>
      <c r="F25" s="372"/>
      <c r="G25" s="379" t="s">
        <v>251</v>
      </c>
      <c r="H25" s="380"/>
      <c r="I25" s="380"/>
      <c r="J25" s="381"/>
      <c r="K25" s="107"/>
      <c r="L25" s="107"/>
      <c r="M25" s="107"/>
      <c r="N25" s="107"/>
      <c r="O25" s="107" t="s">
        <v>335</v>
      </c>
      <c r="P25" s="107" t="s">
        <v>335</v>
      </c>
      <c r="Q25" s="107" t="s">
        <v>335</v>
      </c>
      <c r="R25" s="107" t="s">
        <v>335</v>
      </c>
      <c r="S25" s="107"/>
      <c r="T25" s="107" t="str">
        <f t="shared" ref="T25:T26" si="0">IF(AND(O25="Non disponible",P25="Non disponible",Q25="Non disponible",R25="Non disponible"),0,"dispo")</f>
        <v>dispo</v>
      </c>
    </row>
    <row r="26" spans="1:20" x14ac:dyDescent="0.3">
      <c r="A26" s="373"/>
      <c r="B26" s="374"/>
      <c r="C26" s="374"/>
      <c r="D26" s="374"/>
      <c r="E26" s="374"/>
      <c r="F26" s="375"/>
      <c r="G26" s="382" t="s">
        <v>252</v>
      </c>
      <c r="H26" s="384" t="s">
        <v>253</v>
      </c>
      <c r="I26" s="386" t="s">
        <v>254</v>
      </c>
      <c r="J26" s="388" t="s">
        <v>255</v>
      </c>
      <c r="K26" s="107"/>
      <c r="L26" s="107"/>
      <c r="M26" s="107"/>
      <c r="N26" s="107"/>
      <c r="O26" s="107" t="s">
        <v>335</v>
      </c>
      <c r="P26" s="107" t="s">
        <v>335</v>
      </c>
      <c r="Q26" s="107" t="s">
        <v>335</v>
      </c>
      <c r="R26" s="107" t="s">
        <v>335</v>
      </c>
      <c r="S26" s="107"/>
      <c r="T26" s="107" t="str">
        <f t="shared" si="0"/>
        <v>dispo</v>
      </c>
    </row>
    <row r="27" spans="1:20" ht="15" thickBot="1" x14ac:dyDescent="0.35">
      <c r="A27" s="376"/>
      <c r="B27" s="377"/>
      <c r="C27" s="377"/>
      <c r="D27" s="377"/>
      <c r="E27" s="377"/>
      <c r="F27" s="378"/>
      <c r="G27" s="383"/>
      <c r="H27" s="385"/>
      <c r="I27" s="387"/>
      <c r="J27" s="389"/>
      <c r="K27" s="107"/>
      <c r="L27" s="107"/>
      <c r="M27" s="107"/>
      <c r="N27" s="107"/>
      <c r="O27" s="107" t="s">
        <v>335</v>
      </c>
      <c r="P27" s="107" t="s">
        <v>335</v>
      </c>
      <c r="Q27" s="107" t="s">
        <v>335</v>
      </c>
      <c r="R27" s="107" t="s">
        <v>335</v>
      </c>
      <c r="S27" s="107"/>
      <c r="T27" s="107" t="str">
        <f>IF(AND(O27="Non disponible",P27="Non disponible",Q27="Non disponible",R27="Non disponible"),0,"dispo")</f>
        <v>dispo</v>
      </c>
    </row>
    <row r="28" spans="1:20" x14ac:dyDescent="0.3">
      <c r="A28" s="400" t="s">
        <v>256</v>
      </c>
      <c r="B28" s="401"/>
      <c r="C28" s="401"/>
      <c r="D28" s="401"/>
      <c r="E28" s="401"/>
      <c r="F28" s="402"/>
      <c r="G28" s="108"/>
      <c r="H28" s="403" t="str">
        <f>IF(ISERROR((($G$28+($G$29))/2)/$G$30),"0%",((($G$28+($G$29))/A46)/$G$30))</f>
        <v>0%</v>
      </c>
      <c r="I28" s="406">
        <f>IF(M28&lt;0,0,IF(M28&gt;100,100,MROUND(M28,5)))</f>
        <v>0</v>
      </c>
      <c r="J28" s="409">
        <f>IF(M28/10&lt;0,0,IF(M28/10&gt;=10,10,MROUND(M28,5)/10))</f>
        <v>0</v>
      </c>
      <c r="K28" s="412" t="b">
        <f>IF(I28&lt;0,"NOTE DE ZERO                   CAR SCORE HORS BAREME DE NOTATION")</f>
        <v>0</v>
      </c>
      <c r="L28" s="412"/>
      <c r="M28" s="390">
        <f>IF(FORECAST($H$28,A44:A144,B44:B144)=150,0,FORECAST($H$28,A44:A144,B44:B144))</f>
        <v>0</v>
      </c>
      <c r="N28" s="391">
        <f>IF(M28/10&lt;0,0,IF(M28/10&gt;=10,10,M28/10 ))</f>
        <v>0</v>
      </c>
      <c r="O28" s="107" t="s">
        <v>335</v>
      </c>
      <c r="P28" s="107" t="s">
        <v>335</v>
      </c>
      <c r="Q28" s="107" t="s">
        <v>335</v>
      </c>
      <c r="R28" s="107" t="s">
        <v>335</v>
      </c>
      <c r="S28" s="107"/>
      <c r="T28" s="107" t="str">
        <f>IF(AND(O28="Non disponible",P28="Non disponible",Q28="Non disponible",R28="Non disponible"),0,"dispo")</f>
        <v>dispo</v>
      </c>
    </row>
    <row r="29" spans="1:20" x14ac:dyDescent="0.3">
      <c r="A29" s="392" t="s">
        <v>257</v>
      </c>
      <c r="B29" s="393"/>
      <c r="C29" s="393"/>
      <c r="D29" s="393"/>
      <c r="E29" s="393"/>
      <c r="F29" s="394"/>
      <c r="G29" s="109"/>
      <c r="H29" s="404"/>
      <c r="I29" s="407"/>
      <c r="J29" s="410"/>
      <c r="K29" s="412"/>
      <c r="L29" s="412"/>
      <c r="M29" s="390"/>
      <c r="N29" s="391"/>
      <c r="O29" s="107"/>
      <c r="P29" s="107"/>
      <c r="Q29" s="107"/>
      <c r="R29" s="107"/>
      <c r="S29" s="107"/>
      <c r="T29" s="107"/>
    </row>
    <row r="30" spans="1:20" ht="15" thickBot="1" x14ac:dyDescent="0.35">
      <c r="A30" s="395" t="s">
        <v>258</v>
      </c>
      <c r="B30" s="396"/>
      <c r="C30" s="396"/>
      <c r="D30" s="396"/>
      <c r="E30" s="396"/>
      <c r="F30" s="397"/>
      <c r="G30" s="110"/>
      <c r="H30" s="405"/>
      <c r="I30" s="408"/>
      <c r="J30" s="411"/>
      <c r="K30" s="412"/>
      <c r="L30" s="412"/>
      <c r="M30" s="390"/>
      <c r="N30" s="391"/>
      <c r="O30" s="107"/>
      <c r="P30" s="107"/>
      <c r="Q30" s="107"/>
      <c r="R30" s="107"/>
      <c r="S30" s="107"/>
      <c r="T30" s="107"/>
    </row>
    <row r="31" spans="1:20" x14ac:dyDescent="0.3">
      <c r="A31" s="98"/>
      <c r="B31" s="98"/>
      <c r="C31" s="98"/>
      <c r="D31" s="98"/>
      <c r="E31" s="98"/>
      <c r="F31" s="98"/>
      <c r="G31" s="98"/>
      <c r="H31" s="98"/>
      <c r="I31" s="98"/>
      <c r="J31" s="111">
        <f>J28</f>
        <v>0</v>
      </c>
      <c r="K31" s="98"/>
      <c r="L31" s="98"/>
      <c r="M31" s="112"/>
      <c r="N31" s="112"/>
      <c r="O31" s="112"/>
      <c r="P31" s="112"/>
      <c r="Q31" s="112"/>
      <c r="R31" s="112"/>
      <c r="S31" s="112"/>
      <c r="T31" s="112"/>
    </row>
    <row r="32" spans="1:20" x14ac:dyDescent="0.3">
      <c r="A32" s="98"/>
      <c r="B32" s="98"/>
      <c r="C32" s="98"/>
      <c r="D32" s="98"/>
      <c r="E32" s="98"/>
      <c r="F32" s="98"/>
      <c r="G32" s="98"/>
      <c r="H32" s="98"/>
      <c r="I32" s="98"/>
      <c r="J32" s="98"/>
      <c r="K32" s="98"/>
      <c r="L32" s="98"/>
      <c r="M32" s="112"/>
      <c r="N32" s="112"/>
      <c r="O32" s="112"/>
      <c r="P32" s="112"/>
      <c r="Q32" s="112"/>
      <c r="R32" s="112"/>
      <c r="S32" s="112"/>
      <c r="T32" s="112"/>
    </row>
    <row r="33" spans="1:20" x14ac:dyDescent="0.3">
      <c r="A33" s="98"/>
      <c r="B33" s="98"/>
      <c r="C33" s="98"/>
      <c r="D33" s="98"/>
      <c r="E33" s="98"/>
      <c r="F33" s="98"/>
      <c r="G33" s="98"/>
      <c r="H33" s="98"/>
      <c r="I33" s="98"/>
      <c r="J33" s="98"/>
      <c r="K33" s="98"/>
      <c r="L33" s="98"/>
      <c r="M33" s="98"/>
      <c r="N33" s="98"/>
      <c r="O33" s="98"/>
      <c r="P33" s="98"/>
      <c r="Q33" s="98"/>
      <c r="R33" s="98"/>
      <c r="S33" s="98"/>
      <c r="T33" s="98"/>
    </row>
    <row r="34" spans="1:20" x14ac:dyDescent="0.3">
      <c r="A34" s="98"/>
      <c r="B34" s="98"/>
      <c r="C34" s="98"/>
      <c r="D34" s="98"/>
      <c r="E34" s="98"/>
      <c r="F34" s="98"/>
      <c r="G34" s="98"/>
      <c r="H34" s="98"/>
      <c r="I34" s="98"/>
      <c r="J34" s="98"/>
      <c r="K34" s="98"/>
      <c r="L34" s="98"/>
      <c r="M34" s="98"/>
      <c r="N34" s="98"/>
      <c r="O34" s="98"/>
      <c r="P34" s="98"/>
      <c r="Q34" s="98"/>
      <c r="R34" s="98"/>
      <c r="S34" s="98"/>
      <c r="T34" s="98"/>
    </row>
    <row r="35" spans="1:20" x14ac:dyDescent="0.3">
      <c r="A35" s="398" t="s">
        <v>259</v>
      </c>
      <c r="B35" s="399"/>
      <c r="C35" s="399"/>
      <c r="D35" s="399"/>
      <c r="E35" s="399"/>
      <c r="F35" s="399"/>
      <c r="G35" s="399"/>
      <c r="H35" s="399"/>
      <c r="I35" s="399"/>
      <c r="J35" s="399"/>
      <c r="K35" s="399"/>
      <c r="L35" s="399"/>
      <c r="M35" s="98"/>
      <c r="N35" s="98"/>
      <c r="O35" s="113"/>
      <c r="P35" s="98"/>
      <c r="Q35" s="98"/>
      <c r="R35" s="98"/>
      <c r="S35" s="98"/>
      <c r="T35" s="98"/>
    </row>
    <row r="36" spans="1:20" x14ac:dyDescent="0.3">
      <c r="A36" s="398" t="s">
        <v>260</v>
      </c>
      <c r="B36" s="398"/>
      <c r="C36" s="398"/>
      <c r="D36" s="398"/>
      <c r="E36" s="398"/>
      <c r="F36" s="398"/>
      <c r="G36" s="398"/>
      <c r="H36" s="398"/>
      <c r="I36" s="398"/>
      <c r="J36" s="398"/>
      <c r="K36" s="398"/>
      <c r="L36" s="398"/>
      <c r="M36" s="98"/>
      <c r="N36" s="98"/>
      <c r="O36" s="114"/>
      <c r="P36" s="98"/>
      <c r="Q36" s="98"/>
      <c r="R36" s="98"/>
      <c r="S36" s="98"/>
      <c r="T36" s="98"/>
    </row>
    <row r="37" spans="1:20" x14ac:dyDescent="0.3">
      <c r="A37" s="413" t="s">
        <v>261</v>
      </c>
      <c r="B37" s="413"/>
      <c r="C37" s="413"/>
      <c r="D37" s="413"/>
      <c r="E37" s="413"/>
      <c r="F37" s="413"/>
      <c r="G37" s="413"/>
      <c r="H37" s="413"/>
      <c r="I37" s="413"/>
      <c r="J37" s="413"/>
      <c r="K37" s="413"/>
      <c r="L37" s="413"/>
      <c r="M37" s="106"/>
      <c r="N37" s="106"/>
      <c r="O37" s="115"/>
      <c r="P37" s="106"/>
      <c r="Q37" s="106"/>
      <c r="R37" s="106"/>
      <c r="S37" s="106"/>
      <c r="T37" s="106"/>
    </row>
    <row r="38" spans="1:20" x14ac:dyDescent="0.3">
      <c r="A38" s="414" t="s">
        <v>262</v>
      </c>
      <c r="B38" s="413"/>
      <c r="C38" s="413"/>
      <c r="D38" s="413"/>
      <c r="E38" s="413"/>
      <c r="F38" s="413"/>
      <c r="G38" s="413"/>
      <c r="H38" s="413"/>
      <c r="I38" s="413"/>
      <c r="J38" s="413"/>
      <c r="K38" s="413"/>
      <c r="L38" s="413"/>
      <c r="M38" s="106"/>
      <c r="N38" s="106"/>
      <c r="O38" s="106"/>
      <c r="P38" s="106"/>
      <c r="Q38" s="106"/>
      <c r="R38" s="106"/>
      <c r="S38" s="106"/>
      <c r="T38" s="106"/>
    </row>
    <row r="39" spans="1:20" x14ac:dyDescent="0.3">
      <c r="A39" s="413" t="s">
        <v>263</v>
      </c>
      <c r="B39" s="413"/>
      <c r="C39" s="413"/>
      <c r="D39" s="413"/>
      <c r="E39" s="413"/>
      <c r="F39" s="413"/>
      <c r="G39" s="413"/>
      <c r="H39" s="413"/>
      <c r="I39" s="413"/>
      <c r="J39" s="413"/>
      <c r="K39" s="413"/>
      <c r="L39" s="413"/>
      <c r="M39" s="106"/>
      <c r="N39" s="106"/>
      <c r="O39" s="106"/>
      <c r="P39" s="106"/>
      <c r="Q39" s="106"/>
      <c r="R39" s="106"/>
      <c r="S39" s="106"/>
      <c r="T39" s="106"/>
    </row>
    <row r="40" spans="1:20" x14ac:dyDescent="0.3">
      <c r="A40" s="116"/>
      <c r="B40" s="116"/>
      <c r="C40" s="116"/>
      <c r="D40" s="116"/>
      <c r="E40" s="116"/>
      <c r="F40" s="116"/>
      <c r="G40" s="116"/>
      <c r="H40" s="116"/>
      <c r="I40" s="116"/>
      <c r="J40" s="106"/>
      <c r="K40" s="106"/>
      <c r="L40" s="106"/>
      <c r="M40" s="106"/>
      <c r="N40" s="106"/>
      <c r="O40" s="106"/>
      <c r="P40" s="106"/>
      <c r="Q40" s="106"/>
      <c r="R40" s="106"/>
      <c r="S40" s="106"/>
      <c r="T40" s="106"/>
    </row>
    <row r="41" spans="1:20" x14ac:dyDescent="0.3">
      <c r="A41" s="415" t="s">
        <v>264</v>
      </c>
      <c r="B41" s="415"/>
      <c r="C41" s="415"/>
      <c r="D41" s="415"/>
      <c r="E41" s="415"/>
      <c r="F41" s="415"/>
      <c r="G41" s="415"/>
      <c r="H41" s="117"/>
      <c r="I41" s="117"/>
      <c r="J41" s="117"/>
      <c r="K41" s="106"/>
      <c r="L41" s="106"/>
      <c r="M41" s="106"/>
      <c r="N41" s="106"/>
      <c r="O41" s="106"/>
      <c r="P41" s="106"/>
      <c r="Q41" s="106"/>
      <c r="R41" s="106"/>
      <c r="S41" s="106"/>
      <c r="T41" s="106"/>
    </row>
    <row r="42" spans="1:20" x14ac:dyDescent="0.3">
      <c r="A42" s="415"/>
      <c r="B42" s="415"/>
      <c r="C42" s="415"/>
      <c r="D42" s="415"/>
      <c r="E42" s="415"/>
      <c r="F42" s="415"/>
      <c r="G42" s="415"/>
      <c r="H42" s="117"/>
      <c r="I42" s="117"/>
      <c r="J42" s="117"/>
      <c r="K42" s="106"/>
      <c r="L42" s="106"/>
      <c r="M42" s="106"/>
      <c r="N42" s="106"/>
      <c r="O42" s="106"/>
      <c r="P42" s="106"/>
      <c r="Q42" s="106"/>
      <c r="R42" s="106"/>
      <c r="S42" s="106"/>
      <c r="T42" s="106"/>
    </row>
    <row r="43" spans="1:20" x14ac:dyDescent="0.3">
      <c r="A43" s="118" t="s">
        <v>265</v>
      </c>
      <c r="B43" s="118" t="s">
        <v>266</v>
      </c>
      <c r="C43" s="118" t="s">
        <v>267</v>
      </c>
      <c r="D43" s="118" t="s">
        <v>268</v>
      </c>
      <c r="E43" s="119" t="s">
        <v>269</v>
      </c>
      <c r="F43" s="119"/>
      <c r="G43" s="119" t="s">
        <v>270</v>
      </c>
      <c r="H43" s="120"/>
      <c r="I43" s="120"/>
      <c r="J43" s="120"/>
      <c r="K43" s="107"/>
      <c r="L43" s="107"/>
      <c r="M43" s="106"/>
      <c r="N43" s="106"/>
      <c r="O43" s="106"/>
      <c r="P43" s="106"/>
      <c r="Q43" s="106"/>
      <c r="R43" s="106"/>
      <c r="S43" s="106"/>
      <c r="T43" s="106"/>
    </row>
    <row r="44" spans="1:20" x14ac:dyDescent="0.3">
      <c r="A44" s="120">
        <v>0</v>
      </c>
      <c r="B44" s="120">
        <f t="shared" ref="B44:B51" si="1">$C$44*A44+$D$44</f>
        <v>0.3</v>
      </c>
      <c r="C44" s="120">
        <v>-2E-3</v>
      </c>
      <c r="D44" s="120">
        <v>0.3</v>
      </c>
      <c r="E44" s="120">
        <v>100</v>
      </c>
      <c r="F44" s="120">
        <v>0</v>
      </c>
      <c r="G44" s="120">
        <f t="shared" ref="G44:G51" si="2">$C$44*E44+$D$44</f>
        <v>9.9999999999999978E-2</v>
      </c>
      <c r="H44" s="120" t="str">
        <f>IF($H$28&gt;=G44,$H$28,IF($H$28&lt;G44,-2.2))</f>
        <v>0%</v>
      </c>
      <c r="I44" s="120">
        <v>0.2</v>
      </c>
      <c r="J44" s="120"/>
      <c r="K44" s="107"/>
      <c r="L44" s="107"/>
      <c r="M44" s="106"/>
      <c r="N44" s="106"/>
      <c r="O44" s="106"/>
      <c r="P44" s="106"/>
      <c r="Q44" s="106"/>
      <c r="R44" s="106"/>
      <c r="S44" s="106"/>
      <c r="T44" s="106"/>
    </row>
    <row r="45" spans="1:20" x14ac:dyDescent="0.3">
      <c r="A45" s="120">
        <v>1</v>
      </c>
      <c r="B45" s="120">
        <f t="shared" si="1"/>
        <v>0.29799999999999999</v>
      </c>
      <c r="C45" s="120">
        <v>-0.2</v>
      </c>
      <c r="D45" s="120">
        <v>0.3</v>
      </c>
      <c r="E45" s="120">
        <v>99</v>
      </c>
      <c r="F45" s="120">
        <v>0</v>
      </c>
      <c r="G45" s="120">
        <f t="shared" si="2"/>
        <v>0.10199999999999998</v>
      </c>
      <c r="H45" s="120" t="str">
        <f t="shared" ref="H45:H51" si="3">IF($H$28&gt;=G45,$H$28,IF($H$28&lt;G45,-2.2))</f>
        <v>0%</v>
      </c>
      <c r="I45" s="120">
        <v>0.2</v>
      </c>
      <c r="J45" s="120"/>
      <c r="K45" s="107"/>
      <c r="L45" s="107"/>
      <c r="M45" s="106"/>
      <c r="N45" s="106"/>
      <c r="O45" s="106"/>
      <c r="P45" s="106"/>
      <c r="Q45" s="106"/>
      <c r="R45" s="106"/>
      <c r="S45" s="106"/>
      <c r="T45" s="106"/>
    </row>
    <row r="46" spans="1:20" x14ac:dyDescent="0.3">
      <c r="A46" s="120">
        <v>2</v>
      </c>
      <c r="B46" s="120">
        <f t="shared" si="1"/>
        <v>0.29599999999999999</v>
      </c>
      <c r="C46" s="120">
        <v>-0.2</v>
      </c>
      <c r="D46" s="120">
        <v>0.3</v>
      </c>
      <c r="E46" s="120">
        <v>98</v>
      </c>
      <c r="F46" s="120">
        <v>0</v>
      </c>
      <c r="G46" s="120">
        <f t="shared" si="2"/>
        <v>0.10399999999999998</v>
      </c>
      <c r="H46" s="120" t="str">
        <f t="shared" si="3"/>
        <v>0%</v>
      </c>
      <c r="I46" s="120">
        <v>0.2</v>
      </c>
      <c r="J46" s="120"/>
      <c r="K46" s="107"/>
      <c r="L46" s="107"/>
      <c r="M46" s="106"/>
      <c r="N46" s="106"/>
      <c r="O46" s="106"/>
      <c r="P46" s="106"/>
      <c r="Q46" s="106"/>
      <c r="R46" s="106"/>
      <c r="S46" s="106"/>
      <c r="T46" s="106"/>
    </row>
    <row r="47" spans="1:20" x14ac:dyDescent="0.3">
      <c r="A47" s="120">
        <v>3</v>
      </c>
      <c r="B47" s="120">
        <f t="shared" si="1"/>
        <v>0.29399999999999998</v>
      </c>
      <c r="C47" s="120">
        <v>-0.2</v>
      </c>
      <c r="D47" s="120">
        <v>0.3</v>
      </c>
      <c r="E47" s="120">
        <v>97</v>
      </c>
      <c r="F47" s="120">
        <v>0</v>
      </c>
      <c r="G47" s="120">
        <f t="shared" si="2"/>
        <v>0.10599999999999998</v>
      </c>
      <c r="H47" s="120" t="str">
        <f t="shared" si="3"/>
        <v>0%</v>
      </c>
      <c r="I47" s="120">
        <v>0.2</v>
      </c>
      <c r="J47" s="120"/>
      <c r="K47" s="107"/>
      <c r="L47" s="107"/>
      <c r="M47" s="106"/>
      <c r="N47" s="106"/>
      <c r="O47" s="106"/>
      <c r="P47" s="106"/>
      <c r="Q47" s="116"/>
      <c r="R47" s="106"/>
      <c r="S47" s="106"/>
      <c r="T47" s="106"/>
    </row>
    <row r="48" spans="1:20" x14ac:dyDescent="0.3">
      <c r="A48" s="120">
        <v>4</v>
      </c>
      <c r="B48" s="120">
        <f t="shared" si="1"/>
        <v>0.29199999999999998</v>
      </c>
      <c r="C48" s="120">
        <v>-0.2</v>
      </c>
      <c r="D48" s="120">
        <v>0.3</v>
      </c>
      <c r="E48" s="120">
        <v>96</v>
      </c>
      <c r="F48" s="120">
        <v>0</v>
      </c>
      <c r="G48" s="120">
        <f t="shared" si="2"/>
        <v>0.10799999999999998</v>
      </c>
      <c r="H48" s="120" t="str">
        <f t="shared" si="3"/>
        <v>0%</v>
      </c>
      <c r="I48" s="120">
        <v>0.2</v>
      </c>
      <c r="J48" s="120"/>
      <c r="K48" s="107"/>
      <c r="L48" s="107"/>
      <c r="M48" s="106"/>
      <c r="N48" s="106"/>
      <c r="O48" s="106"/>
      <c r="P48" s="106"/>
      <c r="Q48" s="116"/>
      <c r="R48" s="106"/>
      <c r="S48" s="106"/>
      <c r="T48" s="106"/>
    </row>
    <row r="49" spans="1:20" x14ac:dyDescent="0.3">
      <c r="A49" s="120">
        <v>5</v>
      </c>
      <c r="B49" s="120">
        <f t="shared" si="1"/>
        <v>0.28999999999999998</v>
      </c>
      <c r="C49" s="120">
        <v>-0.2</v>
      </c>
      <c r="D49" s="120">
        <v>0.3</v>
      </c>
      <c r="E49" s="120">
        <v>95</v>
      </c>
      <c r="F49" s="120">
        <v>0</v>
      </c>
      <c r="G49" s="120">
        <f t="shared" si="2"/>
        <v>0.10999999999999999</v>
      </c>
      <c r="H49" s="120" t="str">
        <f t="shared" si="3"/>
        <v>0%</v>
      </c>
      <c r="I49" s="120">
        <v>0.2</v>
      </c>
      <c r="J49" s="120"/>
      <c r="K49" s="107"/>
      <c r="L49" s="107"/>
      <c r="M49" s="106"/>
      <c r="N49" s="106"/>
      <c r="O49" s="106"/>
      <c r="P49" s="106"/>
      <c r="Q49" s="116"/>
      <c r="R49" s="106"/>
      <c r="S49" s="106"/>
      <c r="T49" s="106"/>
    </row>
    <row r="50" spans="1:20" x14ac:dyDescent="0.3">
      <c r="A50" s="120">
        <v>6</v>
      </c>
      <c r="B50" s="120">
        <f t="shared" si="1"/>
        <v>0.28799999999999998</v>
      </c>
      <c r="C50" s="120">
        <v>-0.2</v>
      </c>
      <c r="D50" s="120">
        <v>0.3</v>
      </c>
      <c r="E50" s="120">
        <v>94</v>
      </c>
      <c r="F50" s="120">
        <v>0</v>
      </c>
      <c r="G50" s="120">
        <f t="shared" si="2"/>
        <v>0.11199999999999999</v>
      </c>
      <c r="H50" s="120" t="str">
        <f t="shared" si="3"/>
        <v>0%</v>
      </c>
      <c r="I50" s="120">
        <v>0.2</v>
      </c>
      <c r="J50" s="120"/>
      <c r="K50" s="107"/>
      <c r="L50" s="107"/>
      <c r="M50" s="106"/>
      <c r="N50" s="106"/>
      <c r="O50" s="106"/>
      <c r="P50" s="106"/>
      <c r="Q50" s="116"/>
      <c r="R50" s="106"/>
      <c r="S50" s="106"/>
      <c r="T50" s="106"/>
    </row>
    <row r="51" spans="1:20" x14ac:dyDescent="0.3">
      <c r="A51" s="120">
        <v>7</v>
      </c>
      <c r="B51" s="120">
        <f t="shared" si="1"/>
        <v>0.28599999999999998</v>
      </c>
      <c r="C51" s="120">
        <v>-0.2</v>
      </c>
      <c r="D51" s="120">
        <v>0.3</v>
      </c>
      <c r="E51" s="120">
        <v>93</v>
      </c>
      <c r="F51" s="120">
        <v>0</v>
      </c>
      <c r="G51" s="120">
        <f t="shared" si="2"/>
        <v>0.11399999999999999</v>
      </c>
      <c r="H51" s="120" t="str">
        <f t="shared" si="3"/>
        <v>0%</v>
      </c>
      <c r="I51" s="120">
        <v>0.2</v>
      </c>
      <c r="J51" s="120"/>
      <c r="K51" s="107"/>
      <c r="L51" s="107"/>
      <c r="M51" s="98"/>
      <c r="N51" s="98"/>
      <c r="O51" s="98"/>
      <c r="P51" s="98"/>
      <c r="Q51" s="121"/>
      <c r="R51" s="98"/>
      <c r="S51" s="98"/>
      <c r="T51" s="98"/>
    </row>
  </sheetData>
  <mergeCells count="32">
    <mergeCell ref="A36:L36"/>
    <mergeCell ref="A37:L37"/>
    <mergeCell ref="A38:L38"/>
    <mergeCell ref="A39:L39"/>
    <mergeCell ref="A41:G42"/>
    <mergeCell ref="M28:M30"/>
    <mergeCell ref="N28:N30"/>
    <mergeCell ref="A29:F29"/>
    <mergeCell ref="A30:F30"/>
    <mergeCell ref="A35:L35"/>
    <mergeCell ref="A28:F28"/>
    <mergeCell ref="H28:H30"/>
    <mergeCell ref="I28:I30"/>
    <mergeCell ref="J28:J30"/>
    <mergeCell ref="K28:L30"/>
    <mergeCell ref="A23:K23"/>
    <mergeCell ref="A25:F27"/>
    <mergeCell ref="G25:J25"/>
    <mergeCell ref="G26:G27"/>
    <mergeCell ref="H26:H27"/>
    <mergeCell ref="I26:I27"/>
    <mergeCell ref="J26:J27"/>
    <mergeCell ref="A1:K2"/>
    <mergeCell ref="L1:P2"/>
    <mergeCell ref="A4:K4"/>
    <mergeCell ref="M4:R21"/>
    <mergeCell ref="A5:K9"/>
    <mergeCell ref="A10:K11"/>
    <mergeCell ref="A12:K13"/>
    <mergeCell ref="A14:K16"/>
    <mergeCell ref="A17:K19"/>
    <mergeCell ref="A20:K21"/>
  </mergeCells>
  <conditionalFormatting sqref="A23">
    <cfRule type="containsText" dxfId="4" priority="2" operator="containsText" text=" ">
      <formula>NOT(ISERROR(SEARCH(" ",A23)))</formula>
    </cfRule>
  </conditionalFormatting>
  <conditionalFormatting sqref="G28:G30">
    <cfRule type="cellIs" dxfId="3" priority="4" operator="between">
      <formula>0</formula>
      <formula>10000000000</formula>
    </cfRule>
    <cfRule type="containsText" dxfId="2" priority="5" operator="containsText" text="compléter">
      <formula>NOT(ISERROR(SEARCH("compléter",G28)))</formula>
    </cfRule>
  </conditionalFormatting>
  <conditionalFormatting sqref="K28 M28">
    <cfRule type="containsText" dxfId="1" priority="3" operator="containsText" text="FAUX">
      <formula>NOT(ISERROR(SEARCH("FAUX",K28)))</formula>
    </cfRule>
  </conditionalFormatting>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405205D3-DE2B-4F93-B411-4CF2E0DF54FB}">
            <xm:f>NOT(ISERROR(SEARCH("Merci",A23)))</xm:f>
            <xm:f>"Merci"</xm:f>
            <x14:dxf>
              <font>
                <color rgb="FFFF0000"/>
              </font>
              <fill>
                <patternFill>
                  <bgColor rgb="FFFFFF00"/>
                </patternFill>
              </fill>
            </x14:dxf>
          </x14:cfRule>
          <xm:sqref>A23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47370-3150-45EC-AF5C-E78817A307C1}">
  <dimension ref="A1:U45"/>
  <sheetViews>
    <sheetView topLeftCell="A7" zoomScale="130" zoomScaleNormal="130" workbookViewId="0">
      <selection activeCell="A23" sqref="A23:A29"/>
    </sheetView>
  </sheetViews>
  <sheetFormatPr baseColWidth="10" defaultRowHeight="14.4" x14ac:dyDescent="0.3"/>
  <cols>
    <col min="1" max="1" width="20.33203125" customWidth="1"/>
    <col min="2" max="2" width="9.44140625" customWidth="1"/>
    <col min="3" max="3" width="8.109375" customWidth="1"/>
    <col min="4" max="4" width="10.109375" customWidth="1"/>
    <col min="5" max="5" width="10.5546875" customWidth="1"/>
    <col min="6" max="6" width="10" customWidth="1"/>
    <col min="7" max="7" width="9.33203125" customWidth="1"/>
    <col min="8" max="8" width="7" customWidth="1"/>
    <col min="10" max="10" width="9.33203125" customWidth="1"/>
    <col min="11" max="11" width="5.109375" customWidth="1"/>
    <col min="12" max="12" width="8.5546875" customWidth="1"/>
  </cols>
  <sheetData>
    <row r="1" spans="1:12" ht="24.75" customHeight="1" thickBot="1" x14ac:dyDescent="0.35">
      <c r="A1" s="289" t="s">
        <v>102</v>
      </c>
      <c r="B1" s="432" t="s">
        <v>195</v>
      </c>
      <c r="C1" s="433"/>
      <c r="D1" s="441"/>
      <c r="E1" s="432" t="s">
        <v>196</v>
      </c>
      <c r="F1" s="433"/>
      <c r="G1" s="433"/>
      <c r="H1" s="434"/>
      <c r="I1" s="439" t="s">
        <v>72</v>
      </c>
    </row>
    <row r="2" spans="1:12" ht="16.2" customHeight="1" thickBot="1" x14ac:dyDescent="0.35">
      <c r="A2" s="291"/>
      <c r="B2" s="442" t="s">
        <v>85</v>
      </c>
      <c r="C2" s="443"/>
      <c r="D2" s="44" t="s">
        <v>86</v>
      </c>
      <c r="E2" s="444" t="s">
        <v>85</v>
      </c>
      <c r="F2" s="445"/>
      <c r="G2" s="446" t="s">
        <v>86</v>
      </c>
      <c r="H2" s="447"/>
      <c r="I2" s="440"/>
    </row>
    <row r="3" spans="1:12" ht="18" customHeight="1" thickBot="1" x14ac:dyDescent="0.35">
      <c r="A3" s="42"/>
      <c r="B3" s="448" t="s">
        <v>199</v>
      </c>
      <c r="C3" s="449"/>
      <c r="D3" s="450"/>
      <c r="E3" s="451" t="s">
        <v>199</v>
      </c>
      <c r="F3" s="452"/>
      <c r="G3" s="452"/>
      <c r="H3" s="453"/>
      <c r="I3" s="440"/>
    </row>
    <row r="4" spans="1:12" ht="38.25" customHeight="1" thickBot="1" x14ac:dyDescent="0.35">
      <c r="A4" s="95" t="s">
        <v>208</v>
      </c>
      <c r="B4" s="454">
        <v>0</v>
      </c>
      <c r="C4" s="455"/>
      <c r="D4" s="43">
        <v>1</v>
      </c>
      <c r="E4" s="435">
        <v>0</v>
      </c>
      <c r="F4" s="436"/>
      <c r="G4" s="437">
        <v>1</v>
      </c>
      <c r="H4" s="438"/>
      <c r="I4" s="94"/>
    </row>
    <row r="5" spans="1:12" ht="24" customHeight="1" thickBot="1" x14ac:dyDescent="0.35">
      <c r="A5" s="165" t="s">
        <v>347</v>
      </c>
      <c r="B5" s="437">
        <v>0</v>
      </c>
      <c r="C5" s="438"/>
      <c r="D5" s="43">
        <v>1</v>
      </c>
      <c r="E5" s="437">
        <v>0</v>
      </c>
      <c r="F5" s="438"/>
      <c r="G5" s="437">
        <v>1</v>
      </c>
      <c r="H5" s="438"/>
      <c r="I5" s="166"/>
    </row>
    <row r="6" spans="1:12" ht="25.5" customHeight="1" thickBot="1" x14ac:dyDescent="0.35">
      <c r="A6" s="96" t="s">
        <v>103</v>
      </c>
      <c r="B6" s="468">
        <v>0</v>
      </c>
      <c r="C6" s="470"/>
      <c r="D6" s="62">
        <v>1</v>
      </c>
      <c r="E6" s="468">
        <v>0</v>
      </c>
      <c r="F6" s="470"/>
      <c r="G6" s="468">
        <v>1</v>
      </c>
      <c r="H6" s="469"/>
      <c r="I6" s="91"/>
    </row>
    <row r="7" spans="1:12" ht="31.2" customHeight="1" thickBot="1" x14ac:dyDescent="0.35">
      <c r="A7" s="96" t="s">
        <v>107</v>
      </c>
      <c r="B7" s="427" t="s">
        <v>87</v>
      </c>
      <c r="C7" s="428"/>
      <c r="D7" s="63" t="s">
        <v>87</v>
      </c>
      <c r="E7" s="429">
        <v>0</v>
      </c>
      <c r="F7" s="430"/>
      <c r="G7" s="429">
        <v>1</v>
      </c>
      <c r="H7" s="431"/>
      <c r="I7" s="92"/>
    </row>
    <row r="8" spans="1:12" x14ac:dyDescent="0.3">
      <c r="B8" s="59"/>
      <c r="C8" s="59"/>
      <c r="I8" s="93">
        <f>SUM(I4:I7)</f>
        <v>0</v>
      </c>
    </row>
    <row r="9" spans="1:12" ht="15" thickBot="1" x14ac:dyDescent="0.35">
      <c r="A9" s="21" t="s">
        <v>348</v>
      </c>
      <c r="B9" s="21"/>
    </row>
    <row r="10" spans="1:12" ht="15" thickBot="1" x14ac:dyDescent="0.35">
      <c r="A10" s="84"/>
      <c r="B10" s="59"/>
      <c r="C10" s="59"/>
      <c r="D10" s="59"/>
      <c r="E10" s="59"/>
      <c r="F10" s="59"/>
      <c r="G10" s="59"/>
      <c r="H10" s="59"/>
      <c r="I10" s="89"/>
    </row>
    <row r="11" spans="1:12" ht="5.25" customHeight="1" x14ac:dyDescent="0.3">
      <c r="A11" s="290" t="s">
        <v>339</v>
      </c>
      <c r="B11" s="456" t="s">
        <v>106</v>
      </c>
      <c r="C11" s="422"/>
      <c r="D11" s="422"/>
      <c r="E11" s="457"/>
      <c r="F11" s="456" t="s">
        <v>105</v>
      </c>
      <c r="G11" s="457"/>
      <c r="H11" s="219" t="s">
        <v>104</v>
      </c>
      <c r="I11" s="220"/>
      <c r="J11" s="420"/>
      <c r="K11" s="422" t="s">
        <v>72</v>
      </c>
      <c r="L11" s="422"/>
    </row>
    <row r="12" spans="1:12" ht="19.5" customHeight="1" x14ac:dyDescent="0.3">
      <c r="A12" s="290"/>
      <c r="B12" s="219"/>
      <c r="C12" s="220"/>
      <c r="D12" s="220"/>
      <c r="E12" s="221"/>
      <c r="F12" s="219"/>
      <c r="G12" s="221"/>
      <c r="H12" s="219"/>
      <c r="I12" s="220"/>
      <c r="J12" s="420"/>
      <c r="K12" s="220"/>
      <c r="L12" s="220"/>
    </row>
    <row r="13" spans="1:12" ht="7.5" customHeight="1" thickBot="1" x14ac:dyDescent="0.35">
      <c r="A13" s="290"/>
      <c r="B13" s="208"/>
      <c r="C13" s="209"/>
      <c r="D13" s="209"/>
      <c r="E13" s="212"/>
      <c r="F13" s="208"/>
      <c r="G13" s="212"/>
      <c r="H13" s="208"/>
      <c r="I13" s="209"/>
      <c r="J13" s="210"/>
      <c r="K13" s="220"/>
      <c r="L13" s="220"/>
    </row>
    <row r="14" spans="1:12" ht="26.25" customHeight="1" thickBot="1" x14ac:dyDescent="0.35">
      <c r="A14" s="290"/>
      <c r="B14" s="208" t="s">
        <v>85</v>
      </c>
      <c r="C14" s="212"/>
      <c r="D14" s="208" t="s">
        <v>86</v>
      </c>
      <c r="E14" s="212"/>
      <c r="F14" s="3" t="s">
        <v>85</v>
      </c>
      <c r="G14" s="3" t="s">
        <v>86</v>
      </c>
      <c r="H14" s="208" t="s">
        <v>85</v>
      </c>
      <c r="I14" s="212"/>
      <c r="J14" s="148" t="s">
        <v>86</v>
      </c>
      <c r="K14" s="220"/>
      <c r="L14" s="220"/>
    </row>
    <row r="15" spans="1:12" x14ac:dyDescent="0.3">
      <c r="A15" s="290"/>
      <c r="B15" s="305" t="s">
        <v>7</v>
      </c>
      <c r="C15" s="306"/>
      <c r="D15" s="306"/>
      <c r="E15" s="424"/>
      <c r="F15" s="305" t="s">
        <v>7</v>
      </c>
      <c r="G15" s="424"/>
      <c r="H15" s="305" t="s">
        <v>7</v>
      </c>
      <c r="I15" s="306"/>
      <c r="J15" s="425"/>
      <c r="K15" s="220"/>
      <c r="L15" s="220"/>
    </row>
    <row r="16" spans="1:12" ht="6" customHeight="1" thickBot="1" x14ac:dyDescent="0.35">
      <c r="A16" s="291"/>
      <c r="B16" s="208"/>
      <c r="C16" s="209"/>
      <c r="D16" s="209"/>
      <c r="E16" s="212"/>
      <c r="F16" s="208"/>
      <c r="G16" s="212"/>
      <c r="H16" s="208"/>
      <c r="I16" s="209"/>
      <c r="J16" s="210"/>
      <c r="K16" s="209"/>
      <c r="L16" s="209"/>
    </row>
    <row r="17" spans="1:12" ht="25.5" customHeight="1" thickBot="1" x14ac:dyDescent="0.35">
      <c r="A17" s="154" t="s">
        <v>84</v>
      </c>
      <c r="B17" s="465">
        <v>0</v>
      </c>
      <c r="C17" s="466"/>
      <c r="D17" s="465">
        <v>1</v>
      </c>
      <c r="E17" s="466"/>
      <c r="F17" s="155">
        <v>0</v>
      </c>
      <c r="G17" s="155">
        <v>1</v>
      </c>
      <c r="H17" s="465" t="s">
        <v>340</v>
      </c>
      <c r="I17" s="466"/>
      <c r="J17" s="156" t="s">
        <v>87</v>
      </c>
      <c r="K17" s="458"/>
      <c r="L17" s="459"/>
    </row>
    <row r="18" spans="1:12" ht="29.25" customHeight="1" thickBot="1" x14ac:dyDescent="0.35">
      <c r="A18" s="157" t="s">
        <v>341</v>
      </c>
      <c r="B18" s="460">
        <v>0</v>
      </c>
      <c r="C18" s="461"/>
      <c r="D18" s="460">
        <v>1</v>
      </c>
      <c r="E18" s="461"/>
      <c r="F18" s="157">
        <v>0</v>
      </c>
      <c r="G18" s="157">
        <v>1</v>
      </c>
      <c r="H18" s="462" t="s">
        <v>340</v>
      </c>
      <c r="I18" s="463"/>
      <c r="J18" s="158" t="s">
        <v>87</v>
      </c>
      <c r="K18" s="464"/>
      <c r="L18" s="461"/>
    </row>
    <row r="19" spans="1:12" ht="27" customHeight="1" thickBot="1" x14ac:dyDescent="0.35">
      <c r="A19" s="159" t="s">
        <v>342</v>
      </c>
      <c r="B19" s="460">
        <v>0</v>
      </c>
      <c r="C19" s="461"/>
      <c r="D19" s="460">
        <v>1</v>
      </c>
      <c r="E19" s="461"/>
      <c r="F19" s="160">
        <v>0</v>
      </c>
      <c r="G19" s="160">
        <v>1</v>
      </c>
      <c r="H19" s="462" t="s">
        <v>340</v>
      </c>
      <c r="I19" s="463"/>
      <c r="J19" s="158" t="s">
        <v>87</v>
      </c>
      <c r="K19" s="464"/>
      <c r="L19" s="461"/>
    </row>
    <row r="20" spans="1:12" x14ac:dyDescent="0.3">
      <c r="A20" s="163"/>
      <c r="B20" s="164"/>
      <c r="C20" s="164"/>
      <c r="D20" s="164"/>
      <c r="E20" s="164"/>
      <c r="F20" s="162"/>
      <c r="G20" s="162"/>
      <c r="H20" s="162"/>
      <c r="I20" s="162"/>
      <c r="J20" s="162"/>
      <c r="K20" s="467">
        <f>SUM(K17:L19)</f>
        <v>0</v>
      </c>
      <c r="L20" s="467"/>
    </row>
    <row r="21" spans="1:12" ht="15.75" customHeight="1" x14ac:dyDescent="0.3">
      <c r="A21" s="21" t="s">
        <v>209</v>
      </c>
      <c r="B21" s="21"/>
    </row>
    <row r="22" spans="1:12" ht="15" thickBot="1" x14ac:dyDescent="0.35">
      <c r="A22" s="79"/>
      <c r="B22" s="79"/>
      <c r="C22" s="79"/>
      <c r="D22" s="79"/>
      <c r="E22" s="79"/>
      <c r="F22" s="79"/>
      <c r="G22" s="79"/>
      <c r="H22" s="79"/>
      <c r="I22" s="79"/>
      <c r="J22" s="79"/>
    </row>
    <row r="23" spans="1:12" ht="14.4" customHeight="1" x14ac:dyDescent="0.3">
      <c r="A23" s="290" t="s">
        <v>213</v>
      </c>
      <c r="B23" s="219" t="s">
        <v>198</v>
      </c>
      <c r="C23" s="220"/>
      <c r="D23" s="221"/>
      <c r="E23" s="219" t="s">
        <v>105</v>
      </c>
      <c r="F23" s="221"/>
      <c r="G23" s="219" t="s">
        <v>104</v>
      </c>
      <c r="H23" s="220"/>
      <c r="I23" s="420"/>
      <c r="J23" s="421" t="s">
        <v>72</v>
      </c>
      <c r="K23" s="422"/>
      <c r="L23" s="68"/>
    </row>
    <row r="24" spans="1:12" x14ac:dyDescent="0.3">
      <c r="A24" s="290"/>
      <c r="B24" s="219"/>
      <c r="C24" s="220"/>
      <c r="D24" s="221"/>
      <c r="E24" s="219"/>
      <c r="F24" s="221"/>
      <c r="G24" s="219"/>
      <c r="H24" s="220"/>
      <c r="I24" s="420"/>
      <c r="J24" s="421"/>
      <c r="K24" s="220"/>
      <c r="L24" s="68"/>
    </row>
    <row r="25" spans="1:12" ht="15" thickBot="1" x14ac:dyDescent="0.35">
      <c r="A25" s="290"/>
      <c r="B25" s="208"/>
      <c r="C25" s="209"/>
      <c r="D25" s="212"/>
      <c r="E25" s="208"/>
      <c r="F25" s="212"/>
      <c r="G25" s="208"/>
      <c r="H25" s="209"/>
      <c r="I25" s="210"/>
      <c r="J25" s="421"/>
      <c r="K25" s="220"/>
      <c r="L25" s="68"/>
    </row>
    <row r="26" spans="1:12" x14ac:dyDescent="0.3">
      <c r="A26" s="290"/>
      <c r="B26" s="305" t="s">
        <v>87</v>
      </c>
      <c r="C26" s="306"/>
      <c r="D26" s="424"/>
      <c r="E26" s="1"/>
      <c r="F26" s="1"/>
      <c r="G26" s="305" t="s">
        <v>85</v>
      </c>
      <c r="H26" s="424"/>
      <c r="I26" s="87"/>
      <c r="J26" s="421"/>
      <c r="K26" s="220"/>
      <c r="L26" s="68"/>
    </row>
    <row r="27" spans="1:12" ht="15" thickBot="1" x14ac:dyDescent="0.35">
      <c r="A27" s="290"/>
      <c r="B27" s="219"/>
      <c r="C27" s="220"/>
      <c r="D27" s="221"/>
      <c r="E27" s="3" t="s">
        <v>85</v>
      </c>
      <c r="F27" s="3" t="s">
        <v>86</v>
      </c>
      <c r="G27" s="208"/>
      <c r="H27" s="212"/>
      <c r="I27" s="88" t="s">
        <v>86</v>
      </c>
      <c r="J27" s="421"/>
      <c r="K27" s="220"/>
      <c r="L27" s="68"/>
    </row>
    <row r="28" spans="1:12" x14ac:dyDescent="0.3">
      <c r="A28" s="290"/>
      <c r="B28" s="219"/>
      <c r="C28" s="220"/>
      <c r="D28" s="221"/>
      <c r="E28" s="196"/>
      <c r="F28" s="211"/>
      <c r="G28" s="305" t="s">
        <v>7</v>
      </c>
      <c r="H28" s="306"/>
      <c r="I28" s="425"/>
      <c r="J28" s="421"/>
      <c r="K28" s="220"/>
      <c r="L28" s="68"/>
    </row>
    <row r="29" spans="1:12" ht="15" thickBot="1" x14ac:dyDescent="0.35">
      <c r="A29" s="291"/>
      <c r="B29" s="208"/>
      <c r="C29" s="209"/>
      <c r="D29" s="212"/>
      <c r="E29" s="208" t="s">
        <v>7</v>
      </c>
      <c r="F29" s="212"/>
      <c r="G29" s="208"/>
      <c r="H29" s="209"/>
      <c r="I29" s="210"/>
      <c r="J29" s="423"/>
      <c r="K29" s="209"/>
      <c r="L29" s="68"/>
    </row>
    <row r="30" spans="1:12" ht="24.6" thickBot="1" x14ac:dyDescent="0.35">
      <c r="A30" s="152" t="s">
        <v>210</v>
      </c>
      <c r="B30" s="150" t="s">
        <v>87</v>
      </c>
      <c r="C30" s="150" t="s">
        <v>87</v>
      </c>
      <c r="D30" s="150" t="s">
        <v>87</v>
      </c>
      <c r="E30" s="150">
        <v>0</v>
      </c>
      <c r="F30" s="150">
        <v>2</v>
      </c>
      <c r="G30" s="198">
        <v>0</v>
      </c>
      <c r="H30" s="416"/>
      <c r="I30" s="151">
        <v>4</v>
      </c>
      <c r="J30" s="199"/>
      <c r="K30" s="199"/>
      <c r="L30" s="68"/>
    </row>
    <row r="31" spans="1:12" ht="34.5" customHeight="1" thickBot="1" x14ac:dyDescent="0.35">
      <c r="A31" s="153" t="s">
        <v>343</v>
      </c>
      <c r="B31" s="167" t="s">
        <v>87</v>
      </c>
      <c r="C31" s="167" t="s">
        <v>87</v>
      </c>
      <c r="D31" s="150" t="s">
        <v>87</v>
      </c>
      <c r="E31" s="150">
        <v>0</v>
      </c>
      <c r="F31" s="150">
        <v>2</v>
      </c>
      <c r="G31" s="198">
        <v>0</v>
      </c>
      <c r="H31" s="416"/>
      <c r="I31" s="149">
        <v>4</v>
      </c>
      <c r="J31" s="417"/>
      <c r="K31" s="418"/>
      <c r="L31" s="68"/>
    </row>
    <row r="32" spans="1:12" ht="28.5" customHeight="1" thickBot="1" x14ac:dyDescent="0.35">
      <c r="A32" s="168" t="s">
        <v>197</v>
      </c>
      <c r="B32" s="169" t="s">
        <v>87</v>
      </c>
      <c r="C32" s="169" t="s">
        <v>87</v>
      </c>
      <c r="D32" s="170" t="s">
        <v>87</v>
      </c>
      <c r="E32" s="170">
        <v>0</v>
      </c>
      <c r="F32" s="170">
        <v>2</v>
      </c>
      <c r="G32" s="419">
        <v>0</v>
      </c>
      <c r="H32" s="419"/>
      <c r="I32" s="171">
        <v>4</v>
      </c>
      <c r="J32" s="417"/>
      <c r="K32" s="418"/>
      <c r="L32" s="68"/>
    </row>
    <row r="33" spans="1:21" x14ac:dyDescent="0.3">
      <c r="J33" s="467">
        <f>SUM(J30:K32)</f>
        <v>0</v>
      </c>
      <c r="K33" s="467"/>
    </row>
    <row r="34" spans="1:21" x14ac:dyDescent="0.3">
      <c r="A34" s="21" t="s">
        <v>349</v>
      </c>
    </row>
    <row r="36" spans="1:21" ht="15" thickBot="1" x14ac:dyDescent="0.35"/>
    <row r="37" spans="1:21" x14ac:dyDescent="0.3">
      <c r="A37" s="122" t="s">
        <v>271</v>
      </c>
      <c r="B37" s="123"/>
      <c r="C37" s="124"/>
      <c r="D37" s="124"/>
      <c r="E37" s="124"/>
      <c r="F37" s="124"/>
      <c r="G37" s="124"/>
      <c r="H37" s="124"/>
      <c r="I37" s="125"/>
      <c r="M37" s="122" t="s">
        <v>271</v>
      </c>
      <c r="N37" s="123"/>
      <c r="O37" s="124"/>
      <c r="P37" s="124"/>
      <c r="Q37" s="124"/>
      <c r="R37" s="124"/>
      <c r="S37" s="124"/>
      <c r="T37" s="124"/>
      <c r="U37" s="125"/>
    </row>
    <row r="38" spans="1:21" x14ac:dyDescent="0.3">
      <c r="A38" s="426" t="s">
        <v>272</v>
      </c>
      <c r="B38" s="250"/>
      <c r="C38" s="250"/>
      <c r="D38" s="250"/>
      <c r="E38" s="250"/>
      <c r="F38" s="250"/>
      <c r="G38" s="250"/>
      <c r="H38" s="250"/>
      <c r="I38" s="251"/>
      <c r="M38" s="426" t="s">
        <v>274</v>
      </c>
      <c r="N38" s="250"/>
      <c r="O38" s="250"/>
      <c r="P38" s="250"/>
      <c r="Q38" s="250"/>
      <c r="R38" s="250"/>
      <c r="S38" s="250"/>
      <c r="T38" s="250"/>
      <c r="U38" s="251"/>
    </row>
    <row r="39" spans="1:21" x14ac:dyDescent="0.3">
      <c r="A39" s="426"/>
      <c r="B39" s="250"/>
      <c r="C39" s="250"/>
      <c r="D39" s="250"/>
      <c r="E39" s="250"/>
      <c r="F39" s="250"/>
      <c r="G39" s="250"/>
      <c r="H39" s="250"/>
      <c r="I39" s="251"/>
      <c r="M39" s="426"/>
      <c r="N39" s="250"/>
      <c r="O39" s="250"/>
      <c r="P39" s="250"/>
      <c r="Q39" s="250"/>
      <c r="R39" s="250"/>
      <c r="S39" s="250"/>
      <c r="T39" s="250"/>
      <c r="U39" s="251"/>
    </row>
    <row r="40" spans="1:21" ht="33" customHeight="1" x14ac:dyDescent="0.3">
      <c r="A40" s="426"/>
      <c r="B40" s="250"/>
      <c r="C40" s="250"/>
      <c r="D40" s="250"/>
      <c r="E40" s="250"/>
      <c r="F40" s="250"/>
      <c r="G40" s="250"/>
      <c r="H40" s="250"/>
      <c r="I40" s="251"/>
      <c r="M40" s="426"/>
      <c r="N40" s="250"/>
      <c r="O40" s="250"/>
      <c r="P40" s="250"/>
      <c r="Q40" s="250"/>
      <c r="R40" s="250"/>
      <c r="S40" s="250"/>
      <c r="T40" s="250"/>
      <c r="U40" s="251"/>
    </row>
    <row r="41" spans="1:21" ht="39" customHeight="1" x14ac:dyDescent="0.3">
      <c r="A41" s="426" t="s">
        <v>350</v>
      </c>
      <c r="B41" s="250"/>
      <c r="C41" s="250"/>
      <c r="D41" s="250"/>
      <c r="E41" s="250"/>
      <c r="F41" s="250"/>
      <c r="G41" s="250"/>
      <c r="H41" s="250"/>
      <c r="I41" s="251"/>
      <c r="M41" s="426" t="s">
        <v>351</v>
      </c>
      <c r="N41" s="250"/>
      <c r="O41" s="250"/>
      <c r="P41" s="250"/>
      <c r="Q41" s="250"/>
      <c r="R41" s="250"/>
      <c r="S41" s="250"/>
      <c r="T41" s="250"/>
      <c r="U41" s="251"/>
    </row>
    <row r="42" spans="1:21" x14ac:dyDescent="0.3">
      <c r="A42" s="426" t="s">
        <v>352</v>
      </c>
      <c r="B42" s="250"/>
      <c r="C42" s="250"/>
      <c r="D42" s="250"/>
      <c r="E42" s="250"/>
      <c r="F42" s="250"/>
      <c r="G42" s="250"/>
      <c r="H42" s="250"/>
      <c r="I42" s="251"/>
      <c r="M42" s="426"/>
      <c r="N42" s="250"/>
      <c r="O42" s="250"/>
      <c r="P42" s="250"/>
      <c r="Q42" s="250"/>
      <c r="R42" s="250"/>
      <c r="S42" s="250"/>
      <c r="T42" s="250"/>
      <c r="U42" s="251"/>
    </row>
    <row r="43" spans="1:21" x14ac:dyDescent="0.3">
      <c r="A43" s="426"/>
      <c r="B43" s="250"/>
      <c r="C43" s="250"/>
      <c r="D43" s="250"/>
      <c r="E43" s="250"/>
      <c r="F43" s="250"/>
      <c r="G43" s="250"/>
      <c r="H43" s="250"/>
      <c r="I43" s="251"/>
      <c r="M43" s="426"/>
      <c r="N43" s="250"/>
      <c r="O43" s="250"/>
      <c r="P43" s="250"/>
      <c r="Q43" s="250"/>
      <c r="R43" s="250"/>
      <c r="S43" s="250"/>
      <c r="T43" s="250"/>
      <c r="U43" s="251"/>
    </row>
    <row r="44" spans="1:21" ht="15" thickBot="1" x14ac:dyDescent="0.35">
      <c r="A44" s="426"/>
      <c r="B44" s="250"/>
      <c r="C44" s="250"/>
      <c r="D44" s="250"/>
      <c r="E44" s="250"/>
      <c r="F44" s="250"/>
      <c r="G44" s="250"/>
      <c r="H44" s="250"/>
      <c r="I44" s="251"/>
      <c r="M44" s="126"/>
      <c r="N44" s="127"/>
      <c r="O44" s="127"/>
      <c r="P44" s="127"/>
      <c r="Q44" s="127"/>
      <c r="R44" s="127"/>
      <c r="S44" s="127"/>
      <c r="T44" s="127"/>
      <c r="U44" s="128"/>
    </row>
    <row r="45" spans="1:21" ht="21.75" customHeight="1" thickBot="1" x14ac:dyDescent="0.35">
      <c r="A45" s="126" t="s">
        <v>273</v>
      </c>
      <c r="B45" s="127"/>
      <c r="C45" s="127"/>
      <c r="D45" s="127"/>
      <c r="E45" s="127"/>
      <c r="F45" s="127"/>
      <c r="G45" s="127"/>
      <c r="H45" s="127"/>
      <c r="I45" s="128"/>
    </row>
  </sheetData>
  <mergeCells count="67">
    <mergeCell ref="M38:U40"/>
    <mergeCell ref="A41:I41"/>
    <mergeCell ref="M41:U43"/>
    <mergeCell ref="A42:I44"/>
    <mergeCell ref="B5:C5"/>
    <mergeCell ref="E5:F5"/>
    <mergeCell ref="G5:H5"/>
    <mergeCell ref="J33:K33"/>
    <mergeCell ref="K20:L20"/>
    <mergeCell ref="B19:C19"/>
    <mergeCell ref="D19:E19"/>
    <mergeCell ref="H19:I19"/>
    <mergeCell ref="K19:L19"/>
    <mergeCell ref="G6:H6"/>
    <mergeCell ref="E6:F6"/>
    <mergeCell ref="B6:C6"/>
    <mergeCell ref="K17:L17"/>
    <mergeCell ref="B18:C18"/>
    <mergeCell ref="D18:E18"/>
    <mergeCell ref="H18:I18"/>
    <mergeCell ref="K18:L18"/>
    <mergeCell ref="B17:C17"/>
    <mergeCell ref="D17:E17"/>
    <mergeCell ref="H17:I17"/>
    <mergeCell ref="A11:A16"/>
    <mergeCell ref="B11:E13"/>
    <mergeCell ref="F11:G13"/>
    <mergeCell ref="H11:J13"/>
    <mergeCell ref="K11:L16"/>
    <mergeCell ref="B14:C14"/>
    <mergeCell ref="D14:E14"/>
    <mergeCell ref="H14:I14"/>
    <mergeCell ref="B15:E16"/>
    <mergeCell ref="F15:G16"/>
    <mergeCell ref="H15:J16"/>
    <mergeCell ref="A38:I40"/>
    <mergeCell ref="B7:C7"/>
    <mergeCell ref="E7:F7"/>
    <mergeCell ref="G7:H7"/>
    <mergeCell ref="E1:H1"/>
    <mergeCell ref="A1:A2"/>
    <mergeCell ref="E4:F4"/>
    <mergeCell ref="G4:H4"/>
    <mergeCell ref="I1:I3"/>
    <mergeCell ref="B1:D1"/>
    <mergeCell ref="B2:C2"/>
    <mergeCell ref="E2:F2"/>
    <mergeCell ref="G2:H2"/>
    <mergeCell ref="B3:D3"/>
    <mergeCell ref="E3:H3"/>
    <mergeCell ref="B4:C4"/>
    <mergeCell ref="A23:A29"/>
    <mergeCell ref="E23:F25"/>
    <mergeCell ref="G23:I25"/>
    <mergeCell ref="J23:K29"/>
    <mergeCell ref="G26:H27"/>
    <mergeCell ref="E28:F28"/>
    <mergeCell ref="G28:I29"/>
    <mergeCell ref="E29:F29"/>
    <mergeCell ref="B23:D25"/>
    <mergeCell ref="B26:D29"/>
    <mergeCell ref="G30:H30"/>
    <mergeCell ref="J30:K30"/>
    <mergeCell ref="G31:H31"/>
    <mergeCell ref="J31:K31"/>
    <mergeCell ref="G32:H32"/>
    <mergeCell ref="J32:K3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86B81-AF77-4FBF-80E5-9B598DF61995}">
  <dimension ref="A1:F38"/>
  <sheetViews>
    <sheetView topLeftCell="A20" zoomScale="120" zoomScaleNormal="120" workbookViewId="0">
      <selection activeCell="J17" sqref="J17"/>
    </sheetView>
  </sheetViews>
  <sheetFormatPr baseColWidth="10" defaultRowHeight="14.4" x14ac:dyDescent="0.3"/>
  <cols>
    <col min="1" max="1" width="22.5546875" customWidth="1"/>
    <col min="2" max="2" width="17.5546875" customWidth="1"/>
  </cols>
  <sheetData>
    <row r="1" spans="1:6" ht="37.200000000000003" customHeight="1" x14ac:dyDescent="0.3">
      <c r="A1" s="494" t="s">
        <v>51</v>
      </c>
      <c r="B1" s="496" t="s">
        <v>52</v>
      </c>
      <c r="C1" s="496" t="s">
        <v>108</v>
      </c>
      <c r="D1" s="496" t="s">
        <v>78</v>
      </c>
      <c r="E1" s="496" t="s">
        <v>109</v>
      </c>
      <c r="F1" s="489" t="s">
        <v>110</v>
      </c>
    </row>
    <row r="2" spans="1:6" x14ac:dyDescent="0.3">
      <c r="A2" s="495"/>
      <c r="B2" s="497"/>
      <c r="C2" s="497"/>
      <c r="D2" s="497"/>
      <c r="E2" s="497"/>
      <c r="F2" s="490"/>
    </row>
    <row r="3" spans="1:6" x14ac:dyDescent="0.3">
      <c r="A3" s="495"/>
      <c r="B3" s="497"/>
      <c r="C3" s="497"/>
      <c r="D3" s="497"/>
      <c r="E3" s="497"/>
      <c r="F3" s="490"/>
    </row>
    <row r="4" spans="1:6" ht="15" thickBot="1" x14ac:dyDescent="0.35">
      <c r="A4" s="298"/>
      <c r="B4" s="498"/>
      <c r="C4" s="498"/>
      <c r="D4" s="498"/>
      <c r="E4" s="498"/>
      <c r="F4" s="491"/>
    </row>
    <row r="5" spans="1:6" x14ac:dyDescent="0.3">
      <c r="A5" s="471" t="s">
        <v>53</v>
      </c>
      <c r="B5" s="266" t="s">
        <v>54</v>
      </c>
      <c r="C5" s="473">
        <f>('Critère 1'!J39/284)*10</f>
        <v>0</v>
      </c>
      <c r="D5" s="266">
        <v>2</v>
      </c>
      <c r="E5" s="473">
        <f>C5*2</f>
        <v>0</v>
      </c>
      <c r="F5" s="15"/>
    </row>
    <row r="6" spans="1:6" ht="91.5" customHeight="1" thickBot="1" x14ac:dyDescent="0.35">
      <c r="A6" s="472"/>
      <c r="B6" s="269"/>
      <c r="C6" s="474"/>
      <c r="D6" s="269"/>
      <c r="E6" s="493"/>
      <c r="F6" s="492">
        <f>(E5+E7+E13+E21+E23)</f>
        <v>0</v>
      </c>
    </row>
    <row r="7" spans="1:6" ht="24" customHeight="1" x14ac:dyDescent="0.3">
      <c r="A7" s="506" t="s">
        <v>55</v>
      </c>
      <c r="B7" s="285" t="s">
        <v>56</v>
      </c>
      <c r="C7" s="481">
        <f>('Critère 2'!F18/15)*10</f>
        <v>0</v>
      </c>
      <c r="D7" s="263">
        <v>1</v>
      </c>
      <c r="E7" s="483">
        <f>(C7*D7)+(C9*D9)+(C11*D11)</f>
        <v>0</v>
      </c>
      <c r="F7" s="492"/>
    </row>
    <row r="8" spans="1:6" ht="34.5" customHeight="1" thickBot="1" x14ac:dyDescent="0.35">
      <c r="A8" s="507"/>
      <c r="B8" s="286"/>
      <c r="C8" s="488"/>
      <c r="D8" s="264"/>
      <c r="E8" s="484"/>
      <c r="F8" s="492"/>
    </row>
    <row r="9" spans="1:6" ht="15" customHeight="1" x14ac:dyDescent="0.3">
      <c r="A9" s="507"/>
      <c r="B9" s="266" t="s">
        <v>57</v>
      </c>
      <c r="C9" s="473">
        <f>('Critère 2'!N17/20)*10</f>
        <v>0</v>
      </c>
      <c r="D9" s="198">
        <v>0.5</v>
      </c>
      <c r="E9" s="484"/>
      <c r="F9" s="492"/>
    </row>
    <row r="10" spans="1:6" ht="15" thickBot="1" x14ac:dyDescent="0.35">
      <c r="A10" s="507"/>
      <c r="B10" s="269"/>
      <c r="C10" s="474"/>
      <c r="D10" s="200"/>
      <c r="E10" s="484"/>
      <c r="F10" s="492"/>
    </row>
    <row r="11" spans="1:6" x14ac:dyDescent="0.3">
      <c r="A11" s="507"/>
      <c r="B11" s="285" t="s">
        <v>58</v>
      </c>
      <c r="C11" s="481">
        <f>('Critère 2'!E46/28)*10</f>
        <v>0</v>
      </c>
      <c r="D11" s="263">
        <v>0.5</v>
      </c>
      <c r="E11" s="484"/>
      <c r="F11" s="492"/>
    </row>
    <row r="12" spans="1:6" ht="49.5" customHeight="1" thickBot="1" x14ac:dyDescent="0.35">
      <c r="A12" s="508"/>
      <c r="B12" s="286"/>
      <c r="C12" s="488"/>
      <c r="D12" s="264"/>
      <c r="E12" s="484"/>
      <c r="F12" s="492"/>
    </row>
    <row r="13" spans="1:6" ht="19.5" customHeight="1" x14ac:dyDescent="0.3">
      <c r="A13" s="471" t="s">
        <v>59</v>
      </c>
      <c r="B13" s="266" t="s">
        <v>60</v>
      </c>
      <c r="C13" s="473">
        <f>('Critère 3'!N22/210)*10</f>
        <v>0</v>
      </c>
      <c r="D13" s="198">
        <v>1</v>
      </c>
      <c r="E13" s="486">
        <f>(C13*D13)+(C15*D15)+(C17*D17)+(C19*D19)</f>
        <v>0</v>
      </c>
      <c r="F13" s="492"/>
    </row>
    <row r="14" spans="1:6" ht="17.25" customHeight="1" thickBot="1" x14ac:dyDescent="0.35">
      <c r="A14" s="505"/>
      <c r="B14" s="269"/>
      <c r="C14" s="474"/>
      <c r="D14" s="200"/>
      <c r="E14" s="487"/>
      <c r="F14" s="492"/>
    </row>
    <row r="15" spans="1:6" x14ac:dyDescent="0.3">
      <c r="A15" s="505"/>
      <c r="B15" s="285" t="s">
        <v>61</v>
      </c>
      <c r="C15" s="481">
        <f>('Critère 3'!N56/378)*10</f>
        <v>0</v>
      </c>
      <c r="D15" s="263">
        <v>0.5</v>
      </c>
      <c r="E15" s="487"/>
      <c r="F15" s="492"/>
    </row>
    <row r="16" spans="1:6" ht="27.75" customHeight="1" thickBot="1" x14ac:dyDescent="0.35">
      <c r="A16" s="505"/>
      <c r="B16" s="286"/>
      <c r="C16" s="488"/>
      <c r="D16" s="264"/>
      <c r="E16" s="487"/>
      <c r="F16" s="492"/>
    </row>
    <row r="17" spans="1:6" x14ac:dyDescent="0.3">
      <c r="A17" s="505"/>
      <c r="B17" s="266" t="s">
        <v>62</v>
      </c>
      <c r="C17" s="473">
        <f>('Critère 3'!N83/45)*10</f>
        <v>0</v>
      </c>
      <c r="D17" s="198">
        <v>0.3</v>
      </c>
      <c r="E17" s="487"/>
      <c r="F17" s="492"/>
    </row>
    <row r="18" spans="1:6" ht="28.5" customHeight="1" thickBot="1" x14ac:dyDescent="0.35">
      <c r="A18" s="505"/>
      <c r="B18" s="269"/>
      <c r="C18" s="474"/>
      <c r="D18" s="200"/>
      <c r="E18" s="487"/>
      <c r="F18" s="492"/>
    </row>
    <row r="19" spans="1:6" x14ac:dyDescent="0.3">
      <c r="A19" s="505"/>
      <c r="B19" s="285" t="s">
        <v>63</v>
      </c>
      <c r="C19" s="481">
        <f>('Critère 3'!N115/81)*10</f>
        <v>0</v>
      </c>
      <c r="D19" s="263">
        <v>0.2</v>
      </c>
      <c r="E19" s="487"/>
      <c r="F19" s="492"/>
    </row>
    <row r="20" spans="1:6" ht="27" customHeight="1" thickBot="1" x14ac:dyDescent="0.35">
      <c r="A20" s="472"/>
      <c r="B20" s="286"/>
      <c r="C20" s="488"/>
      <c r="D20" s="264"/>
      <c r="E20" s="487"/>
      <c r="F20" s="492"/>
    </row>
    <row r="21" spans="1:6" x14ac:dyDescent="0.3">
      <c r="A21" s="471" t="s">
        <v>64</v>
      </c>
      <c r="B21" s="266" t="s">
        <v>65</v>
      </c>
      <c r="C21" s="473">
        <f>'Critère 4'!J31</f>
        <v>0</v>
      </c>
      <c r="D21" s="266">
        <v>2</v>
      </c>
      <c r="E21" s="475">
        <f>C21*2</f>
        <v>0</v>
      </c>
      <c r="F21" s="492"/>
    </row>
    <row r="22" spans="1:6" ht="35.25" customHeight="1" thickBot="1" x14ac:dyDescent="0.35">
      <c r="A22" s="472"/>
      <c r="B22" s="269"/>
      <c r="C22" s="474"/>
      <c r="D22" s="269"/>
      <c r="E22" s="476"/>
      <c r="F22" s="492"/>
    </row>
    <row r="23" spans="1:6" x14ac:dyDescent="0.3">
      <c r="A23" s="477" t="s">
        <v>66</v>
      </c>
      <c r="B23" s="479" t="s">
        <v>67</v>
      </c>
      <c r="C23" s="481">
        <f>('Critère 5'!I8/7)*10</f>
        <v>0</v>
      </c>
      <c r="D23" s="263">
        <v>1</v>
      </c>
      <c r="E23" s="483">
        <f>(C23*D23)+(C25*D25)+(C26*D26)</f>
        <v>0</v>
      </c>
      <c r="F23" s="492"/>
    </row>
    <row r="24" spans="1:6" ht="6.75" customHeight="1" thickBot="1" x14ac:dyDescent="0.35">
      <c r="A24" s="478"/>
      <c r="B24" s="480"/>
      <c r="C24" s="482"/>
      <c r="D24" s="264"/>
      <c r="E24" s="484"/>
      <c r="F24" s="492"/>
    </row>
    <row r="25" spans="1:6" ht="30.6" customHeight="1" thickBot="1" x14ac:dyDescent="0.35">
      <c r="A25" s="478"/>
      <c r="B25" s="52" t="s">
        <v>68</v>
      </c>
      <c r="C25" s="53">
        <f>('Critère 5'!K20/6)*10</f>
        <v>0</v>
      </c>
      <c r="D25" s="57">
        <v>0.5</v>
      </c>
      <c r="E25" s="484"/>
      <c r="F25" s="492"/>
    </row>
    <row r="26" spans="1:6" ht="21" customHeight="1" thickBot="1" x14ac:dyDescent="0.35">
      <c r="A26" s="478"/>
      <c r="B26" s="54" t="s">
        <v>211</v>
      </c>
      <c r="C26" s="55">
        <f>('Critère 5'!J33/18)*10</f>
        <v>0</v>
      </c>
      <c r="D26" s="56">
        <v>0.5</v>
      </c>
      <c r="E26" s="485"/>
      <c r="F26" s="492"/>
    </row>
    <row r="27" spans="1:6" x14ac:dyDescent="0.3">
      <c r="A27" s="499"/>
      <c r="B27" s="500"/>
      <c r="C27" s="500"/>
      <c r="D27" s="500"/>
      <c r="E27" s="501"/>
      <c r="F27" s="15"/>
    </row>
    <row r="28" spans="1:6" ht="15" thickBot="1" x14ac:dyDescent="0.35">
      <c r="A28" s="502" t="s">
        <v>69</v>
      </c>
      <c r="B28" s="503"/>
      <c r="C28" s="503"/>
      <c r="D28" s="503"/>
      <c r="E28" s="504"/>
      <c r="F28" s="26">
        <f>F6/10</f>
        <v>0</v>
      </c>
    </row>
    <row r="32" spans="1:6" x14ac:dyDescent="0.3">
      <c r="A32" s="25" t="s">
        <v>111</v>
      </c>
    </row>
    <row r="33" spans="1:1" x14ac:dyDescent="0.3">
      <c r="A33" s="25" t="s">
        <v>112</v>
      </c>
    </row>
    <row r="34" spans="1:1" x14ac:dyDescent="0.3">
      <c r="A34" s="25" t="s">
        <v>113</v>
      </c>
    </row>
    <row r="35" spans="1:1" x14ac:dyDescent="0.3">
      <c r="A35" s="25" t="s">
        <v>114</v>
      </c>
    </row>
    <row r="36" spans="1:1" x14ac:dyDescent="0.3">
      <c r="A36" s="25" t="s">
        <v>115</v>
      </c>
    </row>
    <row r="37" spans="1:1" x14ac:dyDescent="0.3">
      <c r="A37" s="25" t="s">
        <v>116</v>
      </c>
    </row>
    <row r="38" spans="1:1" x14ac:dyDescent="0.3">
      <c r="A38" s="25" t="s">
        <v>212</v>
      </c>
    </row>
  </sheetData>
  <mergeCells count="49">
    <mergeCell ref="A27:E27"/>
    <mergeCell ref="A28:E28"/>
    <mergeCell ref="B9:B10"/>
    <mergeCell ref="C9:C10"/>
    <mergeCell ref="D9:D10"/>
    <mergeCell ref="B11:B12"/>
    <mergeCell ref="C11:C12"/>
    <mergeCell ref="D11:D12"/>
    <mergeCell ref="E7:E12"/>
    <mergeCell ref="A13:A20"/>
    <mergeCell ref="B13:B14"/>
    <mergeCell ref="C13:C14"/>
    <mergeCell ref="D13:D14"/>
    <mergeCell ref="C7:C8"/>
    <mergeCell ref="B7:B8"/>
    <mergeCell ref="A7:A12"/>
    <mergeCell ref="D7:D8"/>
    <mergeCell ref="F1:F4"/>
    <mergeCell ref="F6:F26"/>
    <mergeCell ref="A5:A6"/>
    <mergeCell ref="B5:B6"/>
    <mergeCell ref="C5:C6"/>
    <mergeCell ref="D5:D6"/>
    <mergeCell ref="E5:E6"/>
    <mergeCell ref="A1:A4"/>
    <mergeCell ref="B1:B4"/>
    <mergeCell ref="C1:C4"/>
    <mergeCell ref="D1:D4"/>
    <mergeCell ref="E1:E4"/>
    <mergeCell ref="B19:B20"/>
    <mergeCell ref="C19:C20"/>
    <mergeCell ref="D19:D20"/>
    <mergeCell ref="E13:E20"/>
    <mergeCell ref="B21:B22"/>
    <mergeCell ref="B15:B16"/>
    <mergeCell ref="C15:C16"/>
    <mergeCell ref="D15:D16"/>
    <mergeCell ref="B17:B18"/>
    <mergeCell ref="C17:C18"/>
    <mergeCell ref="D17:D18"/>
    <mergeCell ref="A21:A22"/>
    <mergeCell ref="C21:C22"/>
    <mergeCell ref="D21:D22"/>
    <mergeCell ref="E21:E22"/>
    <mergeCell ref="A23:A26"/>
    <mergeCell ref="B23:B24"/>
    <mergeCell ref="C23:C24"/>
    <mergeCell ref="D23:D24"/>
    <mergeCell ref="E23:E26"/>
  </mergeCells>
  <conditionalFormatting sqref="F28">
    <cfRule type="top10" dxfId="0" priority="1" rank="10"/>
    <cfRule type="colorScale" priority="2">
      <colorScale>
        <cfvo type="min"/>
        <cfvo type="percentile" val="50"/>
        <cfvo type="max"/>
        <color rgb="FFF8696B"/>
        <color rgb="FFFFEB84"/>
        <color rgb="FF63BE7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217C3-DC69-4269-99E6-CE6B7A99F141}">
  <dimension ref="A2:V106"/>
  <sheetViews>
    <sheetView tabSelected="1" topLeftCell="A87" workbookViewId="0">
      <selection activeCell="A106" sqref="A104:XFD106"/>
    </sheetView>
  </sheetViews>
  <sheetFormatPr baseColWidth="10" defaultRowHeight="14.4" x14ac:dyDescent="0.3"/>
  <cols>
    <col min="1" max="1" width="13.6640625" customWidth="1"/>
    <col min="2" max="2" width="16" customWidth="1"/>
    <col min="8" max="8" width="14.33203125" customWidth="1"/>
  </cols>
  <sheetData>
    <row r="2" spans="1:13" x14ac:dyDescent="0.3">
      <c r="A2" s="97" t="s">
        <v>154</v>
      </c>
      <c r="B2" s="97"/>
      <c r="C2" s="97"/>
      <c r="D2" s="97"/>
      <c r="E2" s="97"/>
      <c r="F2" s="97"/>
      <c r="G2" s="97"/>
      <c r="H2" s="97"/>
      <c r="I2" s="97"/>
      <c r="J2" s="97"/>
      <c r="K2" s="97"/>
      <c r="L2" s="97"/>
      <c r="M2" s="97"/>
    </row>
    <row r="3" spans="1:13" x14ac:dyDescent="0.3">
      <c r="A3" s="32" t="s">
        <v>155</v>
      </c>
      <c r="B3" s="25" t="s">
        <v>156</v>
      </c>
    </row>
    <row r="4" spans="1:13" x14ac:dyDescent="0.3">
      <c r="A4" s="32" t="s">
        <v>157</v>
      </c>
      <c r="B4" s="25" t="s">
        <v>158</v>
      </c>
    </row>
    <row r="5" spans="1:13" x14ac:dyDescent="0.3">
      <c r="A5" s="32"/>
      <c r="B5" s="25"/>
    </row>
    <row r="6" spans="1:13" ht="15.6" x14ac:dyDescent="0.3">
      <c r="A6" s="129" t="s">
        <v>148</v>
      </c>
      <c r="B6" s="25" t="s">
        <v>149</v>
      </c>
    </row>
    <row r="7" spans="1:13" x14ac:dyDescent="0.3">
      <c r="A7" s="27"/>
    </row>
    <row r="19" spans="1:8" ht="152.25" customHeight="1" x14ac:dyDescent="0.3"/>
    <row r="20" spans="1:8" x14ac:dyDescent="0.3">
      <c r="A20" s="28" t="s">
        <v>214</v>
      </c>
      <c r="B20" s="28"/>
      <c r="C20" s="28"/>
      <c r="D20" s="28"/>
      <c r="E20" s="28"/>
      <c r="F20" s="28"/>
      <c r="G20" s="28"/>
      <c r="H20" s="28"/>
    </row>
    <row r="21" spans="1:8" x14ac:dyDescent="0.3">
      <c r="A21" s="28" t="s">
        <v>215</v>
      </c>
      <c r="B21" s="28"/>
      <c r="C21" s="28"/>
      <c r="D21" s="28"/>
      <c r="E21" s="28"/>
      <c r="F21" s="28"/>
      <c r="G21" s="28"/>
      <c r="H21" s="28"/>
    </row>
    <row r="22" spans="1:8" x14ac:dyDescent="0.3">
      <c r="A22" s="28" t="s">
        <v>216</v>
      </c>
      <c r="B22" s="28"/>
      <c r="C22" s="28"/>
      <c r="D22" s="28"/>
      <c r="E22" s="28"/>
      <c r="F22" s="28"/>
      <c r="G22" s="28"/>
      <c r="H22" s="28"/>
    </row>
    <row r="23" spans="1:8" x14ac:dyDescent="0.3">
      <c r="A23" s="28" t="s">
        <v>217</v>
      </c>
      <c r="B23" s="28"/>
      <c r="C23" s="28"/>
      <c r="D23" s="28"/>
      <c r="E23" s="28"/>
      <c r="F23" s="28"/>
      <c r="G23" s="28"/>
      <c r="H23" s="28"/>
    </row>
    <row r="24" spans="1:8" x14ac:dyDescent="0.3">
      <c r="A24" s="28" t="s">
        <v>218</v>
      </c>
      <c r="B24" s="28"/>
      <c r="C24" s="28"/>
      <c r="D24" s="28"/>
      <c r="E24" s="28"/>
      <c r="F24" s="28"/>
      <c r="G24" s="28"/>
      <c r="H24" s="28"/>
    </row>
    <row r="25" spans="1:8" x14ac:dyDescent="0.3">
      <c r="A25" s="28" t="s">
        <v>219</v>
      </c>
      <c r="B25" s="28"/>
      <c r="C25" s="28"/>
      <c r="D25" s="28"/>
      <c r="E25" s="28"/>
      <c r="F25" s="28"/>
      <c r="G25" s="28"/>
      <c r="H25" s="28"/>
    </row>
    <row r="26" spans="1:8" x14ac:dyDescent="0.3">
      <c r="A26" s="28" t="s">
        <v>220</v>
      </c>
      <c r="B26" s="28"/>
      <c r="C26" s="28"/>
      <c r="D26" s="28"/>
      <c r="E26" s="28"/>
      <c r="F26" s="28"/>
      <c r="G26" s="28"/>
      <c r="H26" s="28"/>
    </row>
    <row r="27" spans="1:8" x14ac:dyDescent="0.3">
      <c r="A27" s="28" t="s">
        <v>221</v>
      </c>
      <c r="B27" s="28"/>
      <c r="C27" s="28"/>
      <c r="D27" s="28"/>
      <c r="E27" s="28"/>
      <c r="F27" s="28"/>
      <c r="G27" s="28"/>
      <c r="H27" s="28"/>
    </row>
    <row r="28" spans="1:8" x14ac:dyDescent="0.3">
      <c r="A28" s="28"/>
      <c r="B28" s="28"/>
      <c r="C28" s="28"/>
      <c r="D28" s="28"/>
      <c r="E28" s="28"/>
      <c r="F28" s="28"/>
      <c r="G28" s="28"/>
      <c r="H28" s="28"/>
    </row>
    <row r="29" spans="1:8" x14ac:dyDescent="0.3">
      <c r="A29" s="130" t="s">
        <v>275</v>
      </c>
      <c r="B29" s="28"/>
      <c r="C29" s="28"/>
      <c r="D29" s="28"/>
      <c r="E29" s="28"/>
      <c r="F29" s="28"/>
      <c r="G29" s="28"/>
      <c r="H29" s="28"/>
    </row>
    <row r="30" spans="1:8" x14ac:dyDescent="0.3">
      <c r="A30" s="28" t="s">
        <v>276</v>
      </c>
      <c r="B30" s="28"/>
      <c r="C30" s="28"/>
      <c r="D30" s="28"/>
      <c r="E30" s="28"/>
      <c r="F30" s="28"/>
      <c r="G30" s="28"/>
      <c r="H30" s="28"/>
    </row>
    <row r="31" spans="1:8" x14ac:dyDescent="0.3">
      <c r="A31" s="28" t="s">
        <v>277</v>
      </c>
      <c r="B31" s="28"/>
      <c r="C31" s="28"/>
      <c r="D31" s="28"/>
      <c r="E31" s="28"/>
      <c r="F31" s="28"/>
      <c r="G31" s="28"/>
      <c r="H31" s="28"/>
    </row>
    <row r="32" spans="1:8" x14ac:dyDescent="0.3">
      <c r="A32" s="28" t="s">
        <v>278</v>
      </c>
      <c r="B32" s="28"/>
      <c r="C32" s="28"/>
      <c r="D32" s="28"/>
      <c r="E32" s="28"/>
      <c r="F32" s="28"/>
      <c r="G32" s="28"/>
      <c r="H32" s="28"/>
    </row>
    <row r="33" spans="1:22" x14ac:dyDescent="0.3">
      <c r="A33" s="28"/>
      <c r="B33" s="28"/>
      <c r="C33" s="28"/>
      <c r="D33" s="28"/>
      <c r="E33" s="28"/>
      <c r="F33" s="28"/>
      <c r="G33" s="28"/>
      <c r="H33" s="28"/>
    </row>
    <row r="34" spans="1:22" x14ac:dyDescent="0.3">
      <c r="A34" s="29" t="s">
        <v>150</v>
      </c>
    </row>
    <row r="35" spans="1:22" x14ac:dyDescent="0.3">
      <c r="A35" s="25" t="s">
        <v>151</v>
      </c>
    </row>
    <row r="36" spans="1:22" x14ac:dyDescent="0.3">
      <c r="A36" s="25" t="s">
        <v>152</v>
      </c>
    </row>
    <row r="37" spans="1:22" x14ac:dyDescent="0.3">
      <c r="A37" s="25" t="s">
        <v>153</v>
      </c>
    </row>
    <row r="38" spans="1:22" x14ac:dyDescent="0.3">
      <c r="A38" s="25"/>
    </row>
    <row r="39" spans="1:22" x14ac:dyDescent="0.3">
      <c r="A39" s="31" t="s">
        <v>128</v>
      </c>
    </row>
    <row r="40" spans="1:22" x14ac:dyDescent="0.3">
      <c r="A40" s="29" t="s">
        <v>117</v>
      </c>
      <c r="B40" s="27"/>
      <c r="C40" s="27"/>
      <c r="D40" s="27"/>
      <c r="E40" s="27"/>
      <c r="F40" s="27"/>
      <c r="G40" s="27"/>
      <c r="H40" s="27"/>
    </row>
    <row r="41" spans="1:22" x14ac:dyDescent="0.3">
      <c r="A41" s="25" t="s">
        <v>118</v>
      </c>
    </row>
    <row r="42" spans="1:22" x14ac:dyDescent="0.3">
      <c r="A42" s="28" t="s">
        <v>119</v>
      </c>
      <c r="B42" s="28"/>
      <c r="C42" s="28"/>
      <c r="D42" s="28"/>
      <c r="E42" s="28"/>
      <c r="F42" s="28"/>
      <c r="G42" s="28"/>
      <c r="H42" s="28"/>
      <c r="I42" s="28"/>
      <c r="J42" s="28"/>
      <c r="K42" s="28"/>
      <c r="L42" s="28"/>
      <c r="M42" s="28"/>
      <c r="N42" s="28"/>
    </row>
    <row r="43" spans="1:22" x14ac:dyDescent="0.3">
      <c r="A43" s="28" t="s">
        <v>279</v>
      </c>
      <c r="B43" s="28"/>
      <c r="C43" s="28"/>
      <c r="D43" s="28"/>
      <c r="E43" s="28"/>
      <c r="F43" s="28"/>
      <c r="G43" s="28"/>
      <c r="H43" s="28"/>
      <c r="I43" s="28"/>
      <c r="J43" s="28"/>
      <c r="K43" s="28"/>
      <c r="L43" s="28"/>
      <c r="M43" s="28"/>
      <c r="N43" s="28"/>
      <c r="O43" s="28"/>
      <c r="P43" s="28"/>
      <c r="Q43" s="28"/>
      <c r="R43" s="28"/>
      <c r="S43" s="28"/>
      <c r="T43" s="28"/>
      <c r="U43" s="28"/>
      <c r="V43" s="28"/>
    </row>
    <row r="44" spans="1:22" x14ac:dyDescent="0.3">
      <c r="A44" s="28" t="s">
        <v>280</v>
      </c>
      <c r="B44" s="28"/>
      <c r="C44" s="28"/>
      <c r="D44" s="28"/>
      <c r="E44" s="28"/>
      <c r="F44" s="28"/>
      <c r="G44" s="28"/>
      <c r="H44" s="28"/>
      <c r="I44" s="28"/>
      <c r="J44" s="28"/>
      <c r="K44" s="28"/>
      <c r="L44" s="28"/>
      <c r="M44" s="28"/>
      <c r="N44" s="28"/>
      <c r="O44" s="28"/>
      <c r="P44" s="28"/>
      <c r="Q44" s="28"/>
      <c r="R44" s="28"/>
      <c r="S44" s="28"/>
      <c r="T44" s="28"/>
      <c r="U44" s="28"/>
      <c r="V44" s="28"/>
    </row>
    <row r="46" spans="1:22" x14ac:dyDescent="0.3">
      <c r="A46" s="31" t="s">
        <v>127</v>
      </c>
    </row>
    <row r="47" spans="1:22" x14ac:dyDescent="0.3">
      <c r="A47" s="29" t="s">
        <v>120</v>
      </c>
    </row>
    <row r="48" spans="1:22" x14ac:dyDescent="0.3">
      <c r="A48" s="25" t="s">
        <v>122</v>
      </c>
    </row>
    <row r="49" spans="1:1" x14ac:dyDescent="0.3">
      <c r="A49" s="25" t="s">
        <v>281</v>
      </c>
    </row>
    <row r="50" spans="1:1" x14ac:dyDescent="0.3">
      <c r="A50" s="28" t="s">
        <v>121</v>
      </c>
    </row>
    <row r="51" spans="1:1" x14ac:dyDescent="0.3">
      <c r="A51" s="28"/>
    </row>
    <row r="52" spans="1:1" x14ac:dyDescent="0.3">
      <c r="A52" s="25" t="s">
        <v>123</v>
      </c>
    </row>
    <row r="53" spans="1:1" x14ac:dyDescent="0.3">
      <c r="A53" s="25" t="s">
        <v>282</v>
      </c>
    </row>
    <row r="55" spans="1:1" x14ac:dyDescent="0.3">
      <c r="A55" s="25" t="s">
        <v>124</v>
      </c>
    </row>
    <row r="56" spans="1:1" x14ac:dyDescent="0.3">
      <c r="A56" s="25" t="s">
        <v>125</v>
      </c>
    </row>
    <row r="57" spans="1:1" x14ac:dyDescent="0.3">
      <c r="A57" s="25"/>
    </row>
    <row r="58" spans="1:1" x14ac:dyDescent="0.3">
      <c r="A58" s="30" t="s">
        <v>126</v>
      </c>
    </row>
    <row r="59" spans="1:1" x14ac:dyDescent="0.3">
      <c r="A59" s="29" t="s">
        <v>129</v>
      </c>
    </row>
    <row r="60" spans="1:1" x14ac:dyDescent="0.3">
      <c r="A60" s="25" t="s">
        <v>130</v>
      </c>
    </row>
    <row r="61" spans="1:1" x14ac:dyDescent="0.3">
      <c r="A61" s="25" t="s">
        <v>131</v>
      </c>
    </row>
    <row r="63" spans="1:1" x14ac:dyDescent="0.3">
      <c r="A63" s="25" t="s">
        <v>132</v>
      </c>
    </row>
    <row r="64" spans="1:1" x14ac:dyDescent="0.3">
      <c r="A64" s="25" t="s">
        <v>133</v>
      </c>
    </row>
    <row r="66" spans="1:1" x14ac:dyDescent="0.3">
      <c r="A66" s="25" t="s">
        <v>134</v>
      </c>
    </row>
    <row r="67" spans="1:1" x14ac:dyDescent="0.3">
      <c r="A67" s="25" t="s">
        <v>135</v>
      </c>
    </row>
    <row r="69" spans="1:1" x14ac:dyDescent="0.3">
      <c r="A69" s="25" t="s">
        <v>136</v>
      </c>
    </row>
    <row r="70" spans="1:1" x14ac:dyDescent="0.3">
      <c r="A70" s="25" t="s">
        <v>137</v>
      </c>
    </row>
    <row r="72" spans="1:1" x14ac:dyDescent="0.3">
      <c r="A72" s="30" t="s">
        <v>138</v>
      </c>
    </row>
    <row r="73" spans="1:1" x14ac:dyDescent="0.3">
      <c r="A73" s="29" t="s">
        <v>139</v>
      </c>
    </row>
    <row r="74" spans="1:1" x14ac:dyDescent="0.3">
      <c r="A74" s="25" t="s">
        <v>140</v>
      </c>
    </row>
    <row r="75" spans="1:1" x14ac:dyDescent="0.3">
      <c r="A75" s="25" t="s">
        <v>97</v>
      </c>
    </row>
    <row r="76" spans="1:1" x14ac:dyDescent="0.3">
      <c r="A76" s="25" t="s">
        <v>98</v>
      </c>
    </row>
    <row r="77" spans="1:1" x14ac:dyDescent="0.3">
      <c r="A77" s="25" t="s">
        <v>283</v>
      </c>
    </row>
    <row r="78" spans="1:1" x14ac:dyDescent="0.3">
      <c r="A78" s="25" t="s">
        <v>99</v>
      </c>
    </row>
    <row r="79" spans="1:1" x14ac:dyDescent="0.3">
      <c r="A79" s="25" t="s">
        <v>100</v>
      </c>
    </row>
    <row r="80" spans="1:1" x14ac:dyDescent="0.3">
      <c r="A80" s="25" t="s">
        <v>141</v>
      </c>
    </row>
    <row r="81" spans="1:8" x14ac:dyDescent="0.3">
      <c r="A81" s="25" t="s">
        <v>142</v>
      </c>
    </row>
    <row r="82" spans="1:8" x14ac:dyDescent="0.3">
      <c r="A82" s="25" t="s">
        <v>143</v>
      </c>
    </row>
    <row r="83" spans="1:8" x14ac:dyDescent="0.3">
      <c r="A83" s="25" t="s">
        <v>144</v>
      </c>
    </row>
    <row r="84" spans="1:8" x14ac:dyDescent="0.3">
      <c r="A84" s="25" t="s">
        <v>101</v>
      </c>
    </row>
    <row r="86" spans="1:8" x14ac:dyDescent="0.3">
      <c r="A86" s="30" t="s">
        <v>145</v>
      </c>
    </row>
    <row r="87" spans="1:8" x14ac:dyDescent="0.3">
      <c r="A87" s="29" t="s">
        <v>146</v>
      </c>
    </row>
    <row r="88" spans="1:8" x14ac:dyDescent="0.3">
      <c r="A88" s="25" t="s">
        <v>147</v>
      </c>
    </row>
    <row r="89" spans="1:8" x14ac:dyDescent="0.3">
      <c r="A89" s="28" t="s">
        <v>284</v>
      </c>
      <c r="B89" s="28"/>
      <c r="C89" s="28"/>
      <c r="D89" s="28"/>
      <c r="E89" s="28"/>
      <c r="F89" s="28"/>
      <c r="G89" s="28"/>
      <c r="H89" s="28"/>
    </row>
    <row r="90" spans="1:8" x14ac:dyDescent="0.3">
      <c r="A90" s="28" t="s">
        <v>285</v>
      </c>
      <c r="B90" s="28"/>
      <c r="C90" s="28"/>
      <c r="D90" s="28"/>
      <c r="E90" s="28"/>
      <c r="F90" s="28"/>
      <c r="G90" s="28"/>
      <c r="H90" s="28"/>
    </row>
    <row r="91" spans="1:8" x14ac:dyDescent="0.3">
      <c r="A91" s="28" t="s">
        <v>286</v>
      </c>
      <c r="B91" s="28"/>
      <c r="C91" s="28"/>
      <c r="D91" s="28"/>
      <c r="E91" s="28"/>
      <c r="F91" s="28"/>
      <c r="G91" s="28"/>
      <c r="H91" s="28"/>
    </row>
    <row r="92" spans="1:8" x14ac:dyDescent="0.3">
      <c r="A92" s="28" t="s">
        <v>287</v>
      </c>
      <c r="B92" s="28"/>
      <c r="C92" s="28"/>
      <c r="D92" s="28"/>
      <c r="E92" s="28"/>
      <c r="F92" s="28"/>
      <c r="G92" s="28"/>
      <c r="H92" s="28"/>
    </row>
    <row r="93" spans="1:8" x14ac:dyDescent="0.3">
      <c r="A93" s="28" t="s">
        <v>288</v>
      </c>
      <c r="B93" s="28"/>
      <c r="C93" s="28"/>
      <c r="D93" s="28"/>
      <c r="E93" s="28"/>
      <c r="F93" s="28"/>
      <c r="G93" s="28"/>
      <c r="H93" s="28"/>
    </row>
    <row r="94" spans="1:8" x14ac:dyDescent="0.3">
      <c r="A94" s="28" t="s">
        <v>289</v>
      </c>
      <c r="B94" s="28"/>
      <c r="C94" s="28"/>
      <c r="D94" s="28"/>
      <c r="E94" s="28"/>
      <c r="F94" s="28"/>
      <c r="G94" s="28"/>
      <c r="H94" s="28"/>
    </row>
    <row r="95" spans="1:8" x14ac:dyDescent="0.3">
      <c r="A95" s="28" t="s">
        <v>290</v>
      </c>
      <c r="B95" s="28"/>
      <c r="C95" s="28"/>
      <c r="D95" s="28"/>
      <c r="E95" s="28"/>
      <c r="F95" s="28"/>
      <c r="G95" s="28"/>
      <c r="H95" s="28"/>
    </row>
    <row r="96" spans="1:8" x14ac:dyDescent="0.3">
      <c r="A96" s="28" t="s">
        <v>291</v>
      </c>
      <c r="B96" s="28"/>
      <c r="C96" s="28"/>
      <c r="D96" s="28"/>
      <c r="E96" s="28"/>
      <c r="F96" s="28"/>
      <c r="G96" s="28"/>
      <c r="H96" s="28"/>
    </row>
    <row r="97" spans="1:8" x14ac:dyDescent="0.3">
      <c r="A97" s="28" t="s">
        <v>292</v>
      </c>
      <c r="B97" s="28"/>
      <c r="C97" s="28"/>
      <c r="D97" s="28"/>
      <c r="E97" s="28"/>
      <c r="F97" s="28"/>
      <c r="G97" s="28"/>
      <c r="H97" s="28"/>
    </row>
    <row r="98" spans="1:8" x14ac:dyDescent="0.3">
      <c r="A98" s="28" t="s">
        <v>293</v>
      </c>
      <c r="B98" s="28"/>
      <c r="C98" s="28"/>
      <c r="D98" s="28"/>
      <c r="E98" s="28"/>
      <c r="F98" s="28"/>
      <c r="G98" s="28"/>
      <c r="H98" s="28"/>
    </row>
    <row r="99" spans="1:8" x14ac:dyDescent="0.3">
      <c r="A99" s="28" t="s">
        <v>294</v>
      </c>
    </row>
    <row r="101" spans="1:8" x14ac:dyDescent="0.3">
      <c r="A101" s="25" t="s">
        <v>295</v>
      </c>
    </row>
    <row r="102" spans="1:8" x14ac:dyDescent="0.3">
      <c r="A102" s="25" t="s">
        <v>274</v>
      </c>
    </row>
    <row r="103" spans="1:8" x14ac:dyDescent="0.3">
      <c r="A103" s="28"/>
    </row>
    <row r="104" spans="1:8" x14ac:dyDescent="0.3">
      <c r="A104" s="28" t="s">
        <v>359</v>
      </c>
    </row>
    <row r="105" spans="1:8" x14ac:dyDescent="0.3">
      <c r="A105" t="s">
        <v>360</v>
      </c>
    </row>
    <row r="106" spans="1:8" x14ac:dyDescent="0.3">
      <c r="A106" t="s">
        <v>361</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7DEF1-DA16-4960-A1FF-A0063FACAD6E}">
  <dimension ref="A1:C22"/>
  <sheetViews>
    <sheetView topLeftCell="A10" workbookViewId="0">
      <selection activeCell="G17" sqref="G17"/>
    </sheetView>
  </sheetViews>
  <sheetFormatPr baseColWidth="10" defaultRowHeight="14.4" x14ac:dyDescent="0.3"/>
  <cols>
    <col min="1" max="1" width="43.5546875" customWidth="1"/>
    <col min="2" max="2" width="71.6640625" customWidth="1"/>
    <col min="3" max="3" width="59" customWidth="1"/>
  </cols>
  <sheetData>
    <row r="1" spans="1:3" x14ac:dyDescent="0.3">
      <c r="A1" s="509" t="s">
        <v>296</v>
      </c>
      <c r="B1" s="510"/>
      <c r="C1" s="511"/>
    </row>
    <row r="2" spans="1:3" ht="15" thickBot="1" x14ac:dyDescent="0.35">
      <c r="A2" s="512"/>
      <c r="B2" s="513"/>
      <c r="C2" s="514"/>
    </row>
    <row r="3" spans="1:3" ht="58.2" thickBot="1" x14ac:dyDescent="0.35">
      <c r="A3" s="131" t="s">
        <v>297</v>
      </c>
      <c r="B3" s="132" t="s">
        <v>298</v>
      </c>
      <c r="C3" s="515"/>
    </row>
    <row r="4" spans="1:3" ht="115.8" thickBot="1" x14ac:dyDescent="0.35">
      <c r="A4" s="134" t="s">
        <v>299</v>
      </c>
      <c r="B4" s="135" t="s">
        <v>300</v>
      </c>
      <c r="C4" s="516"/>
    </row>
    <row r="5" spans="1:3" ht="15" thickBot="1" x14ac:dyDescent="0.35">
      <c r="A5" s="134" t="s">
        <v>301</v>
      </c>
      <c r="B5" s="135" t="s">
        <v>302</v>
      </c>
      <c r="C5" s="517"/>
    </row>
    <row r="6" spans="1:3" ht="43.8" thickBot="1" x14ac:dyDescent="0.35">
      <c r="A6" s="131" t="s">
        <v>303</v>
      </c>
      <c r="B6" s="132" t="s">
        <v>304</v>
      </c>
      <c r="C6" s="515" t="s">
        <v>305</v>
      </c>
    </row>
    <row r="7" spans="1:3" ht="29.4" thickBot="1" x14ac:dyDescent="0.35">
      <c r="A7" s="136" t="s">
        <v>306</v>
      </c>
      <c r="B7" s="137" t="s">
        <v>307</v>
      </c>
      <c r="C7" s="516"/>
    </row>
    <row r="8" spans="1:3" ht="43.8" thickBot="1" x14ac:dyDescent="0.35">
      <c r="A8" s="131" t="s">
        <v>308</v>
      </c>
      <c r="B8" s="137" t="s">
        <v>309</v>
      </c>
      <c r="C8" s="516"/>
    </row>
    <row r="9" spans="1:3" ht="58.2" thickBot="1" x14ac:dyDescent="0.35">
      <c r="A9" s="131" t="s">
        <v>310</v>
      </c>
      <c r="B9" s="138" t="s">
        <v>311</v>
      </c>
      <c r="C9" s="517"/>
    </row>
    <row r="10" spans="1:3" ht="87" thickBot="1" x14ac:dyDescent="0.35">
      <c r="A10" s="134" t="s">
        <v>312</v>
      </c>
      <c r="B10" s="135" t="s">
        <v>313</v>
      </c>
      <c r="C10" s="139" t="s">
        <v>314</v>
      </c>
    </row>
    <row r="11" spans="1:3" ht="43.8" thickBot="1" x14ac:dyDescent="0.35">
      <c r="A11" s="136" t="s">
        <v>315</v>
      </c>
      <c r="B11" s="138" t="s">
        <v>316</v>
      </c>
      <c r="C11" s="140" t="s">
        <v>305</v>
      </c>
    </row>
    <row r="12" spans="1:3" x14ac:dyDescent="0.3">
      <c r="A12" s="518" t="s">
        <v>317</v>
      </c>
      <c r="B12" s="141"/>
      <c r="C12" s="515" t="s">
        <v>318</v>
      </c>
    </row>
    <row r="13" spans="1:3" ht="58.2" thickBot="1" x14ac:dyDescent="0.35">
      <c r="A13" s="519"/>
      <c r="B13" s="135" t="s">
        <v>319</v>
      </c>
      <c r="C13" s="516"/>
    </row>
    <row r="14" spans="1:3" x14ac:dyDescent="0.3">
      <c r="A14" s="520" t="s">
        <v>320</v>
      </c>
      <c r="B14" s="142"/>
      <c r="C14" s="516"/>
    </row>
    <row r="15" spans="1:3" ht="57.6" x14ac:dyDescent="0.3">
      <c r="A15" s="520"/>
      <c r="B15" s="143" t="s">
        <v>321</v>
      </c>
      <c r="C15" s="516"/>
    </row>
    <row r="16" spans="1:3" ht="15" thickBot="1" x14ac:dyDescent="0.35">
      <c r="A16" s="519"/>
      <c r="B16" s="144"/>
      <c r="C16" s="517"/>
    </row>
    <row r="17" spans="1:3" ht="101.4" thickBot="1" x14ac:dyDescent="0.35">
      <c r="A17" s="134" t="s">
        <v>322</v>
      </c>
      <c r="B17" s="135" t="s">
        <v>323</v>
      </c>
      <c r="C17" s="139"/>
    </row>
    <row r="18" spans="1:3" ht="43.8" thickBot="1" x14ac:dyDescent="0.35">
      <c r="A18" s="134" t="s">
        <v>324</v>
      </c>
      <c r="B18" s="135" t="s">
        <v>325</v>
      </c>
      <c r="C18" s="139" t="s">
        <v>305</v>
      </c>
    </row>
    <row r="19" spans="1:3" ht="29.4" thickBot="1" x14ac:dyDescent="0.35">
      <c r="A19" s="136" t="s">
        <v>326</v>
      </c>
      <c r="B19" s="137" t="s">
        <v>327</v>
      </c>
      <c r="C19" s="145"/>
    </row>
    <row r="20" spans="1:3" ht="43.8" thickBot="1" x14ac:dyDescent="0.35">
      <c r="A20" s="136" t="s">
        <v>328</v>
      </c>
      <c r="B20" s="137" t="s">
        <v>329</v>
      </c>
      <c r="C20" s="133"/>
    </row>
    <row r="21" spans="1:3" ht="15" thickBot="1" x14ac:dyDescent="0.35">
      <c r="A21" s="131" t="s">
        <v>330</v>
      </c>
      <c r="B21" s="138" t="s">
        <v>331</v>
      </c>
      <c r="C21" s="146"/>
    </row>
    <row r="22" spans="1:3" ht="15" thickBot="1" x14ac:dyDescent="0.35">
      <c r="A22" s="134" t="s">
        <v>332</v>
      </c>
      <c r="B22" s="135" t="s">
        <v>333</v>
      </c>
      <c r="C22" s="147"/>
    </row>
  </sheetData>
  <mergeCells count="6">
    <mergeCell ref="A1:C2"/>
    <mergeCell ref="C3:C5"/>
    <mergeCell ref="C6:C9"/>
    <mergeCell ref="A12:A13"/>
    <mergeCell ref="C12:C16"/>
    <mergeCell ref="A14:A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5b8d6bf-aac5-4c87-b74f-85b85e7f102e" xsi:nil="true"/>
    <lcf76f155ced4ddcb4097134ff3c332f xmlns="e2ab05f6-67cb-4b0b-8ddb-adb0e260da2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A88C2405DD7CA40A7DE223D96D07EEC" ma:contentTypeVersion="15" ma:contentTypeDescription="Crée un document." ma:contentTypeScope="" ma:versionID="7b2b5fb99b1d0b9a9dc5cbc11551e7ac">
  <xsd:schema xmlns:xsd="http://www.w3.org/2001/XMLSchema" xmlns:xs="http://www.w3.org/2001/XMLSchema" xmlns:p="http://schemas.microsoft.com/office/2006/metadata/properties" xmlns:ns2="e2ab05f6-67cb-4b0b-8ddb-adb0e260da25" xmlns:ns3="75b8d6bf-aac5-4c87-b74f-85b85e7f102e" targetNamespace="http://schemas.microsoft.com/office/2006/metadata/properties" ma:root="true" ma:fieldsID="c22c4798c68f4ad07dbbf850fe0e7132" ns2:_="" ns3:_="">
    <xsd:import namespace="e2ab05f6-67cb-4b0b-8ddb-adb0e260da25"/>
    <xsd:import namespace="75b8d6bf-aac5-4c87-b74f-85b85e7f10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b05f6-67cb-4b0b-8ddb-adb0e260da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530d3a7d-134e-4265-9aa7-2777ba89a10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b8d6bf-aac5-4c87-b74f-85b85e7f102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dc034cb9-436e-4373-984e-10488441c9e1}" ma:internalName="TaxCatchAll" ma:showField="CatchAllData" ma:web="75b8d6bf-aac5-4c87-b74f-85b85e7f10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29FF82-F5F4-4D66-87EC-1D5E821D7009}">
  <ds:schemaRefs>
    <ds:schemaRef ds:uri="http://purl.org/dc/terms/"/>
    <ds:schemaRef ds:uri="http://purl.org/dc/dcmitype/"/>
    <ds:schemaRef ds:uri="75b8d6bf-aac5-4c87-b74f-85b85e7f102e"/>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e2ab05f6-67cb-4b0b-8ddb-adb0e260da25"/>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5F3BB2C-2CD1-4578-9C2D-CAE24F1061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ab05f6-67cb-4b0b-8ddb-adb0e260da25"/>
    <ds:schemaRef ds:uri="75b8d6bf-aac5-4c87-b74f-85b85e7f10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587C33D-D3B8-4C30-B5C1-535A55CF0F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INFORMATIONS PRODUIT</vt:lpstr>
      <vt:lpstr>Critère 1</vt:lpstr>
      <vt:lpstr>Critère 2</vt:lpstr>
      <vt:lpstr>Critère 3</vt:lpstr>
      <vt:lpstr>Critère 4</vt:lpstr>
      <vt:lpstr>Critère 5</vt:lpstr>
      <vt:lpstr>Synthèse </vt:lpstr>
      <vt:lpstr>Mode d'emploi</vt:lpstr>
      <vt:lpstr>Glossaire</vt:lpstr>
      <vt:lpstr>Liste d'outils critère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Luzhbin</dc:creator>
  <cp:lastModifiedBy>Vladimir LUZHBIN</cp:lastModifiedBy>
  <dcterms:created xsi:type="dcterms:W3CDTF">2015-06-05T18:19:34Z</dcterms:created>
  <dcterms:modified xsi:type="dcterms:W3CDTF">2024-09-16T09:19:12Z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0x010100EA88C2405DD7CA40A7DE223D96D07EEC</vt:lpwstr>
  </property>
  <property fmtid="{D5CDD505-2E9C-101B-9397-08002B2CF9AE}" pid="3" name="MediaServiceImageTags">
    <vt:lpwstr/>
  </property>
</Properties>
</file>