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3281" documentId="11_1F81D2629C220F30C71CFF98571C2C47A382A825" xr6:coauthVersionLast="47" xr6:coauthVersionMax="47" xr10:uidLastSave="{ADB11455-629F-4C1C-88C8-8B48F4181D61}"/>
  <bookViews>
    <workbookView xWindow="-108" yWindow="-108" windowWidth="23256" windowHeight="12576" firstSheet="1" activeTab="7" xr2:uid="{00000000-000D-0000-FFFF-FFFF00000000}"/>
  </bookViews>
  <sheets>
    <sheet name="INFORMATIONS PRODUIT" sheetId="10" r:id="rId1"/>
    <sheet name="Critère 1" sheetId="1" r:id="rId2"/>
    <sheet name="Critère 2" sheetId="2" r:id="rId3"/>
    <sheet name="Critère 3" sheetId="5" r:id="rId4"/>
    <sheet name="Critère 4" sheetId="6" r:id="rId5"/>
    <sheet name="Critère 5" sheetId="7" r:id="rId6"/>
    <sheet name="Synthèse " sheetId="4" r:id="rId7"/>
    <sheet name="Mode d'emploi" sheetId="8" r:id="rId8"/>
    <sheet name="Glossaire" sheetId="11" r:id="rId9"/>
    <sheet name="Liste d'outils critère 2"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7" l="1"/>
  <c r="C25" i="4" s="1"/>
  <c r="C19" i="4"/>
  <c r="C11" i="4"/>
  <c r="C5" i="4"/>
  <c r="G51" i="6" l="1"/>
  <c r="B51" i="6"/>
  <c r="G50" i="6"/>
  <c r="B50" i="6"/>
  <c r="G49" i="6"/>
  <c r="B49" i="6"/>
  <c r="G48" i="6"/>
  <c r="B48" i="6"/>
  <c r="G47" i="6"/>
  <c r="B47" i="6"/>
  <c r="G46" i="6"/>
  <c r="B46" i="6"/>
  <c r="G45" i="6"/>
  <c r="B45" i="6"/>
  <c r="G44" i="6"/>
  <c r="B44" i="6"/>
  <c r="T28" i="6"/>
  <c r="H28" i="6"/>
  <c r="H51" i="6" s="1"/>
  <c r="J33" i="7"/>
  <c r="C26" i="4" s="1"/>
  <c r="I8" i="7"/>
  <c r="C23" i="4" s="1"/>
  <c r="N113" i="5"/>
  <c r="N82" i="5"/>
  <c r="C17" i="4" s="1"/>
  <c r="N55" i="5"/>
  <c r="C15" i="4" s="1"/>
  <c r="N22" i="5"/>
  <c r="C13" i="4" s="1"/>
  <c r="E45" i="2"/>
  <c r="N17" i="2"/>
  <c r="C9" i="4" s="1"/>
  <c r="F18" i="2"/>
  <c r="C7" i="4" s="1"/>
  <c r="J39" i="1"/>
  <c r="E5" i="4" s="1"/>
  <c r="T26" i="6" l="1"/>
  <c r="T25" i="6"/>
  <c r="T27" i="6"/>
  <c r="M28" i="6"/>
  <c r="H46" i="6"/>
  <c r="H49" i="6"/>
  <c r="H44" i="6"/>
  <c r="H47" i="6"/>
  <c r="H50" i="6"/>
  <c r="H45" i="6"/>
  <c r="H48" i="6"/>
  <c r="E23" i="4"/>
  <c r="E13" i="4"/>
  <c r="E7" i="4"/>
  <c r="J28" i="6" l="1"/>
  <c r="J31" i="6" s="1"/>
  <c r="I28" i="6"/>
  <c r="K28" i="6" s="1"/>
  <c r="N28" i="6"/>
  <c r="C21" i="4" l="1"/>
  <c r="E21" i="4" s="1"/>
  <c r="F6" i="4" s="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50ECF3B8-74D1-4A6E-A3C5-EB0CFE8CC01B}">
      <text>
        <r>
          <rPr>
            <b/>
            <sz val="9"/>
            <color indexed="81"/>
            <rFont val="Tahoma"/>
            <family val="2"/>
          </rPr>
          <t>Pièce la plus chère (HT) parmi l’ensemble des pièces panne / case (liste 2) identifiées pour le produit concerné.</t>
        </r>
      </text>
    </comment>
    <comment ref="G28" authorId="0" shapeId="0" xr:uid="{E9787A45-A960-4D6D-9C34-7214A0B5C9D3}">
      <text>
        <r>
          <rPr>
            <b/>
            <sz val="9"/>
            <color indexed="81"/>
            <rFont val="Tahoma"/>
            <family val="2"/>
          </rPr>
          <t>Veuillez renseigner la bonne information.</t>
        </r>
      </text>
    </comment>
    <comment ref="A30" authorId="0" shapeId="0" xr:uid="{A7492E76-9FDF-4FBE-A5EA-3A86BD3108F4}">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<sst xmlns="http://schemas.openxmlformats.org/spreadsheetml/2006/main" count="590" uniqueCount="361">
  <si>
    <t>Colonne B</t>
  </si>
  <si>
    <t>Réparateurs</t>
  </si>
  <si>
    <t>Colonne C</t>
  </si>
  <si>
    <t>Consommateurs</t>
  </si>
  <si>
    <t>Années de disponibilité</t>
  </si>
  <si>
    <t>ou plus</t>
  </si>
  <si>
    <t>Type de documentation</t>
  </si>
  <si>
    <t>Nombre de points</t>
  </si>
  <si>
    <t>Schéma démontage ou vue éclatée</t>
  </si>
  <si>
    <t>Schémas de câblage et de raccordement</t>
  </si>
  <si>
    <t>Schémas des cartes électroniques</t>
  </si>
  <si>
    <t>Liste du matériel de réparation et de test nécessaire</t>
  </si>
  <si>
    <t>Manuel technique d'instructions relatives à la réparation</t>
  </si>
  <si>
    <t>Codes d'erreurs et de diagnostic</t>
  </si>
  <si>
    <t>Informations sur composants et diagnostic</t>
  </si>
  <si>
    <t>Instructions logicielles (y compris réinitialisation)</t>
  </si>
  <si>
    <t>Accès aux incidents signalés et enregistrés dans l'équipement</t>
  </si>
  <si>
    <t>Bulletins techniques</t>
  </si>
  <si>
    <t>Informations sur accès aux réparateurs professionnels</t>
  </si>
  <si>
    <t>Conseils d'utilisation et d'entretien</t>
  </si>
  <si>
    <t>Nombre d'étapes pour accès unitaire à la pièce</t>
  </si>
  <si>
    <t>ND/NA (1)</t>
  </si>
  <si>
    <t>ou 19 et plus</t>
  </si>
  <si>
    <t>13 à 18</t>
  </si>
  <si>
    <t>7 à 12</t>
  </si>
  <si>
    <t>1 à 6</t>
  </si>
  <si>
    <t>Pièces de la liste 2</t>
  </si>
  <si>
    <t>Type d'outils</t>
  </si>
  <si>
    <t>ND/NA</t>
  </si>
  <si>
    <t>Outils propriétaires</t>
  </si>
  <si>
    <t>Outils spécifiques</t>
  </si>
  <si>
    <t>Sans outil, outils communs (2)</t>
  </si>
  <si>
    <t>Pièce de la liste 2</t>
  </si>
  <si>
    <t>Nombre de points (3)</t>
  </si>
  <si>
    <t>Type de fixation</t>
  </si>
  <si>
    <t>Ni amovible,</t>
  </si>
  <si>
    <t>ni réutilisable</t>
  </si>
  <si>
    <t>Amovible,</t>
  </si>
  <si>
    <t>non réutilisable</t>
  </si>
  <si>
    <t>Amovible et réutilisable (4)</t>
  </si>
  <si>
    <t>Nombre de points (5)</t>
  </si>
  <si>
    <t>Colonne A</t>
  </si>
  <si>
    <t>Producteur</t>
  </si>
  <si>
    <t>Distributeurs de pièces</t>
  </si>
  <si>
    <t>détachées</t>
  </si>
  <si>
    <t>Pièces de la liste 1</t>
  </si>
  <si>
    <t>Jours de livraison (1)</t>
  </si>
  <si>
    <t>et plus</t>
  </si>
  <si>
    <t>à 10</t>
  </si>
  <si>
    <t>à 5</t>
  </si>
  <si>
    <t>à 3</t>
  </si>
  <si>
    <t>Critère</t>
  </si>
  <si>
    <t>Sous-critère</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</si>
  <si>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</si>
  <si>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</si>
  <si>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</si>
  <si>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</si>
  <si>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</si>
  <si>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</si>
  <si>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</si>
  <si>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</si>
  <si>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</si>
  <si>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</si>
  <si>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</si>
  <si>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</si>
  <si>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</si>
  <si>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</si>
  <si>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</si>
  <si>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</si>
  <si>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</si>
  <si>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 Liste 2 : liste des 3 à 5 pièces détachées au maximum (selon la catégorie d'équipements concernée) dont la casse ou les pannes sont les plus fréquentes.</t>
  </si>
  <si>
    <t>(**) Liste 1 : liste de 10 autres pièces détachées au maximum (selon la catégorie d'équipements concernée) dont le bon état est nécessaire au fonctionnement de l'équipement.</t>
  </si>
  <si>
    <t>TOTAL</t>
  </si>
  <si>
    <t>2.3 - Caractéristiques des fixations</t>
  </si>
  <si>
    <t>3.1 - Disponibilité des pièces liste 2</t>
  </si>
  <si>
    <t>3.2 - Disponibilité des pièces de la liste 1</t>
  </si>
  <si>
    <t>3.3 - Délai de livraison des pièces de la liste 2</t>
  </si>
  <si>
    <t xml:space="preserve">3.4 - Délai de livraison des pièces de la liste 1 </t>
  </si>
  <si>
    <t>Coefficient du sous-critère</t>
  </si>
  <si>
    <t>Pièces de la liste 1 et de la liste 2</t>
  </si>
  <si>
    <t xml:space="preserve">Identification sans équivoque du produit </t>
  </si>
  <si>
    <t>à 15</t>
  </si>
  <si>
    <t>2.2 - Outils nécessaires au démontage (liste 2)</t>
  </si>
  <si>
    <t>15 ou plus</t>
  </si>
  <si>
    <t>Mise-à-jour du système moteur</t>
  </si>
  <si>
    <t>Impossible</t>
  </si>
  <si>
    <t>Possible</t>
  </si>
  <si>
    <t>NA</t>
  </si>
  <si>
    <t>Le nombre maximal de points est 336. Note pour ce sous-critère = (nombre de points obtenus/336) × 10.</t>
  </si>
  <si>
    <t>2.1 - Facilité démontage pièces
Pièces de la liste 2</t>
  </si>
  <si>
    <t>(1) ND/NA = non démontable ou non accessible unitairement</t>
  </si>
  <si>
    <t>Le nombre maximal de points est 15. Note pour ce sous-critère = (nombre de points obtenus/15) × 10</t>
  </si>
  <si>
    <t>(2) Ou bien outil fourni avec la pièce de rechange.</t>
  </si>
  <si>
    <t>(3) Prendre la notation la plus défavorable si plusieurs outils sont impliqués.</t>
  </si>
  <si>
    <t>Le nombre maximal de points est 20. Note pour ce sous-critère = (nombre de points obtenus/20) × 10</t>
  </si>
  <si>
    <t>(4) Ou bien fixation fournie avec la pièce de rechange.</t>
  </si>
  <si>
    <t>(5) Prendre la notation la plus défavorable si plusieurs fixations sont impliquées.</t>
  </si>
  <si>
    <t>(1) Jours ouvrables à compter du jour de la commande.</t>
  </si>
  <si>
    <t>Le critère est établi en faisant le rapport :</t>
  </si>
  <si>
    <t>entre,</t>
  </si>
  <si>
    <t>et,</t>
  </si>
  <si>
    <t>Le prix hors taxe du modèle de l'équipement concerné</t>
  </si>
  <si>
    <t>Dans le cas où certaines de ces pièces sont indissociables ou bien dans le cas où la pièce visée est intégrée à un module, qui est seul disponible, le prix à prendre en compte est le prix cumulé des pièces ou le prix du module.</t>
  </si>
  <si>
    <t>5.1 Assistance à distance sans frais</t>
  </si>
  <si>
    <t>Aide au diagnostic à distance</t>
  </si>
  <si>
    <t>Colonne C
Consommateurs</t>
  </si>
  <si>
    <t>Colonne B
Reparateurs</t>
  </si>
  <si>
    <t>Colonne A
Producteur</t>
  </si>
  <si>
    <t>Aide à la réparation à distance</t>
  </si>
  <si>
    <t>Note du sous-critère
(sur 10)</t>
  </si>
  <si>
    <t>Note du critère
(sur 20)</t>
  </si>
  <si>
    <t>Total des notes des critères
(sur 100)</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</si>
  <si>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</si>
  <si>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</si>
  <si>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</si>
  <si>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</si>
  <si>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</si>
  <si>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</si>
  <si>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</si>
  <si>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</si>
  <si>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</si>
  <si>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Démontabilité et accès, outils, fixations </t>
  </si>
  <si>
    <t>en vue de son remplacement. Un lien est établi entre la notation de ce sous-critère et celle du sous-critère 3.1, dans le cas où une pièce n'est pas démontable : la note zéro se répercute alors d'un sous-critère à l'autre</t>
  </si>
  <si>
    <t>Sous-critère 2.1. - Facilité de démontage des pièces de la liste 2</t>
  </si>
  <si>
    <t>Sous-critère 2.2. - Outils nécessaires</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</si>
  <si>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</si>
  <si>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</si>
  <si>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</si>
  <si>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 xml:space="preserve">Critère 2  </t>
  </si>
  <si>
    <t xml:space="preserve">Critère 1  </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</si>
  <si>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</si>
  <si>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</si>
  <si>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</si>
  <si>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</si>
  <si>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</si>
  <si>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</si>
  <si>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</si>
  <si>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</si>
  <si>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</si>
  <si>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</si>
  <si>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</si>
  <si>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</si>
  <si>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</si>
  <si>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</si>
  <si>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</si>
  <si>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</si>
  <si>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Critère 5</t>
  </si>
  <si>
    <t xml:space="preserve">Critère spécifique </t>
  </si>
  <si>
    <t>Sous-critère 5.1. - Assistance à distance sans frais</t>
  </si>
  <si>
    <t>Notion d'étape</t>
  </si>
  <si>
    <t>Une étape est une opération qui aboutit à la dépose d'un composant ou d'une pièce ou à un changement d'outil. Un composant peut comprendre une ou plusieurs pièces.</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</si>
  <si>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</si>
  <si>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</si>
  <si>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</si>
  <si>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</si>
  <si>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</si>
  <si>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</si>
  <si>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</si>
  <si>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</si>
  <si>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</si>
  <si>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Outils communs</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</si>
  <si>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</si>
  <si>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</si>
  <si>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</si>
  <si>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</si>
  <si>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</si>
  <si>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</si>
  <si>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</si>
  <si>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</si>
  <si>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</si>
  <si>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</si>
  <si>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</si>
  <si>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</si>
  <si>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</si>
  <si>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</si>
  <si>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</si>
  <si>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</si>
  <si>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</si>
  <si>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</si>
  <si>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</si>
  <si>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</si>
  <si>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</si>
  <si>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</si>
  <si>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</si>
  <si>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</si>
  <si>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</si>
  <si>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</si>
  <si>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</si>
  <si>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</si>
  <si>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</si>
  <si>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</si>
  <si>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 xml:space="preserve">Engagement sur la durée de mise à disposition sans frais de la documentation technique </t>
  </si>
  <si>
    <t>Rails</t>
  </si>
  <si>
    <t>Galets</t>
  </si>
  <si>
    <t>Charnières</t>
  </si>
  <si>
    <t>Serrure</t>
  </si>
  <si>
    <t>Colonne B Consommateur</t>
  </si>
  <si>
    <t>Colonne C Réparateur</t>
  </si>
  <si>
    <t>Operations de nettoyage</t>
  </si>
  <si>
    <t>Colonne A
Producteur (NA)</t>
  </si>
  <si>
    <t xml:space="preserve">Nombre de points </t>
  </si>
  <si>
    <t>Panneau</t>
  </si>
  <si>
    <t>Ressorts</t>
  </si>
  <si>
    <t xml:space="preserve">Sécurité de rupture des ressorts </t>
  </si>
  <si>
    <t>Emetteur</t>
  </si>
  <si>
    <t>Bloc moteur ou ses composants</t>
  </si>
  <si>
    <t>Piles</t>
  </si>
  <si>
    <t xml:space="preserve">Eclairage </t>
  </si>
  <si>
    <t xml:space="preserve">Joints d'étanchéité </t>
  </si>
  <si>
    <t>Informations à distance ou sur le site internet</t>
  </si>
  <si>
    <t>Le nombre maximal de points est 6. Note pour ce sous-critère = (nombre de points obtenus/6) × 10</t>
  </si>
  <si>
    <t>Lubrification des parties mobiles</t>
  </si>
  <si>
    <t>5.3</t>
  </si>
  <si>
    <t>La signalétique obligatoire pour l'affichage du score de réparabilité est la représentation graphique constituée de la mention « Score de réparabilité » et du pictogramme indiquant la note de l'indice ci-dessous.</t>
  </si>
  <si>
    <t>5.3 Possibilité de réaliser les opérations d'entretien</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</si>
  <si>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</si>
  <si>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</si>
  <si>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</si>
  <si>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</si>
  <si>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</si>
  <si>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</si>
  <si>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</si>
  <si>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</si>
  <si>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INFORMATIONS RELATIVES AU PRODUIT ET 
AU CALCUL DE SON INDICE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</si>
  <si>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</si>
  <si>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</si>
  <si>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</si>
  <si>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</si>
  <si>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</si>
  <si>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</si>
  <si>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</si>
  <si>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</si>
  <si>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</si>
  <si>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</si>
  <si>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</si>
  <si>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</si>
  <si>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PRECISIONS : </t>
  </si>
  <si>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</si>
  <si>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</si>
  <si>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</si>
  <si>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</si>
  <si>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</si>
  <si>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</si>
  <si>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</si>
  <si>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</si>
  <si>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</si>
  <si>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</si>
  <si>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</si>
  <si>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</si>
  <si>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</si>
  <si>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</si>
  <si>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</si>
  <si>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</si>
  <si>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</si>
  <si>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</si>
  <si>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</si>
  <si>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</si>
  <si>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</si>
  <si>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</si>
  <si>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</si>
  <si>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</si>
  <si>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</si>
  <si>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</si>
  <si>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</si>
  <si>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</si>
  <si>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</si>
  <si>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</si>
  <si>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</si>
  <si>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</si>
  <si>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</si>
  <si>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</si>
  <si>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</si>
  <si>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</si>
  <si>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</si>
  <si>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 Les dispositifs d'aide à distance doivent être intégralement gratuits (y compris les appels téléphoniques dans le cas d'une hotline).</t>
  </si>
  <si>
    <t>Mise à jour système moteur : possibilité de mettre à jour le software du moteur pour corriger les dysfonctionnements et/ou apporter une compatibilité avec un protocole de communication.</t>
  </si>
  <si>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</si>
  <si>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</si>
  <si>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</si>
  <si>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les objets, parties ou pièces détachées raccordée(s) ou fixée(s) ensemble (exemple : vis ou clips). Un collage ou une soudure sont a contrario des fixations permanentes.</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</si>
  <si>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</si>
  <si>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</si>
  <si>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Déterminé par le nombre d'étapes de démontage permettant, pour chaque pièce de la liste 2, d'accéder unitairement à cette pièce et de la désolidariser de l'équipement</t>
  </si>
  <si>
    <t>Déterminé par le type d'outils nécessaires au démontage de chaque pièce de la liste 2, selon la typologie distinguant les outils « communs », « spécifiques » ou « propriétaires" (voir onglet dédié)</t>
  </si>
  <si>
    <t>(prix hors taxe de la pièce la plus chère de la liste 2 + moyenne des prix hors taxe des autres pièces de la liste 2)/2</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</si>
  <si>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</si>
  <si>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</si>
  <si>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</si>
  <si>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</si>
  <si>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</si>
  <si>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</si>
  <si>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</si>
  <si>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</si>
  <si>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</si>
  <si>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</si>
  <si>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Pour l'aide à la réparation à distance (3éme ligne) : il s'agit de la possibilité de réaliser la programmation via une box à distance</t>
  </si>
  <si>
    <t xml:space="preserve">Sous-critère 5.2. - Réglages divers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</si>
  <si>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</si>
  <si>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</si>
  <si>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</si>
  <si>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</si>
  <si>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</si>
  <si>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</si>
  <si>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</si>
  <si>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</si>
  <si>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</si>
  <si>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</si>
  <si>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</si>
  <si>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</si>
  <si>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</si>
  <si>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</si>
  <si>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</si>
  <si>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</si>
  <si>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 xml:space="preserve"> Retour règlage usine</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</si>
  <si>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</si>
  <si>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</si>
  <si>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</si>
  <si>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</si>
  <si>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</si>
  <si>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</si>
  <si>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</si>
  <si>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</si>
  <si>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</si>
  <si>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</si>
  <si>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</si>
  <si>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</si>
  <si>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</si>
  <si>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</si>
  <si>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</si>
  <si>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</si>
  <si>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</si>
  <si>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</si>
  <si>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</si>
  <si>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</si>
  <si>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</si>
  <si>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 xml:space="preserve">Illustration </t>
  </si>
  <si>
    <t>Choix à sélectionner</t>
  </si>
  <si>
    <t>Détection des pannes électriques et actions requises (approche grand public)</t>
  </si>
  <si>
    <t>Câbles</t>
  </si>
  <si>
    <t xml:space="preserve">Câbles  </t>
  </si>
  <si>
    <t xml:space="preserve">5.2 Réglages divers </t>
  </si>
  <si>
    <t xml:space="preserve">NA </t>
  </si>
  <si>
    <t>Remise à zéro/retour réglage Usine moteur</t>
  </si>
  <si>
    <t>Changement des fins de course</t>
  </si>
  <si>
    <t>Contrôle visuel du fonctionnement &amp; usure</t>
  </si>
  <si>
    <t>Le nombre maximal de points est 284. Note pour ce sous-critère = (nombre de points obtenus/284) × 10.</t>
  </si>
  <si>
    <t>Le nombre maximal de points est 26. Note pour ce sous-critère = (nombre de points obtenus/26) × 10.</t>
  </si>
  <si>
    <t>Le nombre maximal de points est 210. Note pour ce sous-critère = (nombre de points obtenus/210) × 10.</t>
  </si>
  <si>
    <t>Le nombre maximal de points est 45. Note pour ce sous-critère = (nombre de points obtenus/45) × 10</t>
  </si>
  <si>
    <t>Le nombre maximal de points est 72. Note pour ce sous-critère = (nombre de points obtenus/72) × 10.</t>
  </si>
  <si>
    <t>Hotline</t>
  </si>
  <si>
    <t>Le nombre maximal de points est 7. Note pour ce sous-critère = (nombre de points obtenus/7) × 10</t>
  </si>
  <si>
    <t>Le nombre maximal de points est 18. Note pour ce sous-critère = (nombre de points obtenus/18) × 10</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</si>
  <si>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</si>
  <si>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</si>
  <si>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</si>
  <si>
    <t xml:space="preserve">Porte de garage sectionnelle motorisée </t>
  </si>
  <si>
    <t>Porte de garage sectionnelle motorisée</t>
  </si>
  <si>
    <t>Sous-critère 5.3 - Possibilité de réaliser les opérations d'entretien</t>
  </si>
  <si>
    <t xml:space="preserve">Le contrôle visuel du fonctionnement et de l’usure inclut les éléments suivants : contrôle des câbles, contrôle du serrage des vis, contrôle de l’équilibrage de la porte, sécurité du moteur. </t>
  </si>
  <si>
    <t>Pour que les points soient attribués, il doit être possible pour les réparateurs et les consommateurs de réaliser ces opérations sans démonter l’équipement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</si>
</sst>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color theme="1"/>
      <name val="Arial"/>
      <family val="2"/>
    </font>
    <font>
      <sz val="8"/>
      <color theme="1"/>
      <name val="Arial"/>
      <family val="2"/>
    </font>
    <font>
      <b/>
      <sz val="8"/>
      <color theme="1"/>
      <name val="Arial"/>
      <family val="2"/>
    </font>
    <font>
      <sz val="9"/>
      <color theme="1"/>
      <name val="Arial"/>
      <family val="2"/>
    </font>
    <font>
      <b/>
      <sz val="10"/>
      <name val="Arial"/>
      <family val="2"/>
    </font>
    <font>
      <b/>
      <sz val="9"/>
      <color indexed="81"/>
      <name val="Tahoma"/>
      <family val="2"/>
    </font>
    <font>
      <b/>
      <u/>
      <sz val="11"/>
      <color theme="1"/>
      <name val="Calibri"/>
      <family val="2"/>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s>
  <fills count="14">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56">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style="medium">
        <color rgb="FFD8D8D8"/>
      </left>
      <right style="thin">
        <color rgb="FF000000"/>
      </right>
      <top style="thin">
        <color rgb="FF000000"/>
      </top>
      <bottom/>
      <diagonal/>
    </border>
    <border>
      <left style="medium">
        <color rgb="FFD8D8D8"/>
      </left>
      <right style="thin">
        <color rgb="FF000000"/>
      </right>
      <top/>
      <bottom/>
      <diagonal/>
    </border>
    <border>
      <left style="medium">
        <color rgb="FFD8D8D8"/>
      </left>
      <right style="thin">
        <color rgb="FF000000"/>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right style="thin">
        <color rgb="FF000000"/>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top style="medium">
        <color rgb="FFD8D8D8"/>
      </top>
      <bottom style="medium">
        <color rgb="FFD8D8D8"/>
      </bottom>
      <diagonal/>
    </border>
    <border>
      <left/>
      <right style="medium">
        <color rgb="FFD8D8D8"/>
      </right>
      <top style="medium">
        <color rgb="FFD8D8D8"/>
      </top>
      <bottom style="medium">
        <color rgb="FFD8D8D8"/>
      </bottom>
      <diagonal/>
    </border>
    <border>
      <left/>
      <right style="medium">
        <color theme="0"/>
      </right>
      <top style="medium">
        <color rgb="FFD8D8D8"/>
      </top>
      <bottom style="medium">
        <color rgb="FFD8D8D8"/>
      </bottom>
      <diagonal/>
    </border>
    <border>
      <left style="thin">
        <color theme="0"/>
      </left>
      <right/>
      <top style="medium">
        <color rgb="FFD8D8D8"/>
      </top>
      <bottom style="medium">
        <color rgb="FFD8D8D8"/>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medium">
        <color theme="0"/>
      </left>
      <right style="medium">
        <color rgb="FFD8D8D8"/>
      </right>
      <top style="medium">
        <color rgb="FFD8D8D8"/>
      </top>
      <bottom style="medium">
        <color theme="0"/>
      </bottom>
      <diagonal/>
    </border>
    <border>
      <left style="thin">
        <color rgb="FF000000"/>
      </left>
      <right style="medium">
        <color rgb="FFD8D8D8"/>
      </right>
      <top style="medium">
        <color rgb="FFD8D8D8"/>
      </top>
      <bottom style="medium">
        <color theme="0" tint="-0.34998626667073579"/>
      </bottom>
      <diagonal/>
    </border>
    <border>
      <left style="thin">
        <color rgb="FF000000"/>
      </left>
      <right style="medium">
        <color rgb="FFD8D8D8"/>
      </right>
      <top style="medium">
        <color theme="0" tint="-0.34998626667073579"/>
      </top>
      <bottom style="medium">
        <color theme="0" tint="-0.34998626667073579"/>
      </bottom>
      <diagonal/>
    </border>
    <border>
      <left style="thin">
        <color rgb="FF000000"/>
      </left>
      <right style="medium">
        <color theme="0" tint="-0.14999847407452621"/>
      </right>
      <top style="medium">
        <color rgb="FFD8D8D8"/>
      </top>
      <bottom/>
      <diagonal/>
    </border>
    <border>
      <left style="thin">
        <color rgb="FF000000"/>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top style="medium">
        <color theme="0" tint="-0.14999847407452621"/>
      </top>
      <bottom/>
      <diagonal/>
    </border>
    <border>
      <left style="medium">
        <color theme="0" tint="-0.14999847407452621"/>
      </left>
      <right/>
      <top style="medium">
        <color rgb="FFD8D8D8"/>
      </top>
      <bottom/>
      <diagonal/>
    </border>
    <border>
      <left style="thin">
        <color rgb="FF000000"/>
      </left>
      <right style="medium">
        <color rgb="FFD8D8D8"/>
      </right>
      <top style="medium">
        <color theme="0" tint="-0.14999847407452621"/>
      </top>
      <bottom/>
      <diagonal/>
    </border>
    <border>
      <left style="medium">
        <color theme="0" tint="-0.14999847407452621"/>
      </left>
      <right style="medium">
        <color theme="0" tint="-0.14999847407452621"/>
      </right>
      <top style="medium">
        <color theme="0" tint="-0.14999847407452621"/>
      </top>
      <bottom/>
      <diagonal/>
    </border>
    <border>
      <left/>
      <right style="medium">
        <color theme="0" tint="-0.14999847407452621"/>
      </right>
      <top style="medium">
        <color theme="0" tint="-0.14999847407452621"/>
      </top>
      <bottom/>
      <diagonal/>
    </border>
    <border>
      <left style="thin">
        <color rgb="FF000000"/>
      </left>
      <right/>
      <top style="medium">
        <color theme="0" tint="-0.14999847407452621"/>
      </top>
      <bottom/>
      <diagonal/>
    </border>
    <border>
      <left/>
      <right style="medium">
        <color rgb="FFD8D8D8"/>
      </right>
      <top style="medium">
        <color theme="0" tint="-0.14999847407452621"/>
      </top>
      <bottom/>
      <diagonal/>
    </border>
    <border>
      <left style="medium">
        <color theme="0" tint="-0.14999847407452621"/>
      </left>
      <right/>
      <top style="medium">
        <color rgb="FFD8D8D8"/>
      </top>
      <bottom style="medium">
        <color theme="0" tint="-0.14999847407452621"/>
      </bottom>
      <diagonal/>
    </border>
    <border>
      <left style="medium">
        <color theme="0" tint="-0.14999847407452621"/>
      </left>
      <right style="thin">
        <color rgb="FF000000"/>
      </right>
      <top/>
      <bottom/>
      <diagonal/>
    </border>
    <border>
      <left style="medium">
        <color theme="0" tint="-0.14999847407452621"/>
      </left>
      <right/>
      <top/>
      <bottom/>
      <diagonal/>
    </border>
    <border>
      <left style="medium">
        <color theme="0" tint="-0.14999847407452621"/>
      </left>
      <right/>
      <top/>
      <bottom style="medium">
        <color theme="0" tint="-0.14999847407452621"/>
      </bottom>
      <diagonal/>
    </border>
    <border>
      <left style="medium">
        <color theme="0" tint="-0.14999847407452621"/>
      </left>
      <right style="medium">
        <color theme="0" tint="-0.14999847407452621"/>
      </right>
      <top/>
      <bottom/>
      <diagonal/>
    </border>
    <border>
      <left style="medium">
        <color rgb="FFD8D8D8"/>
      </left>
      <right style="medium">
        <color theme="0" tint="-0.14999847407452621"/>
      </right>
      <top style="medium">
        <color theme="0" tint="-0.14999847407452621"/>
      </top>
      <bottom/>
      <diagonal/>
    </border>
    <border>
      <left style="medium">
        <color rgb="FFD8D8D8"/>
      </left>
      <right style="medium">
        <color theme="0" tint="-0.14999847407452621"/>
      </right>
      <top/>
      <bottom style="medium">
        <color rgb="FFD8D8D8"/>
      </bottom>
      <diagonal/>
    </border>
    <border>
      <left style="medium">
        <color theme="0" tint="-0.14999847407452621"/>
      </left>
      <right/>
      <top/>
      <bottom style="medium">
        <color rgb="FFD8D8D8"/>
      </bottom>
      <diagonal/>
    </border>
    <border>
      <left style="medium">
        <color rgb="FFD8D8D8"/>
      </left>
      <right style="medium">
        <color rgb="FFD8D8D8"/>
      </right>
      <top/>
      <bottom style="medium">
        <color theme="0" tint="-0.14999847407452621"/>
      </bottom>
      <diagonal/>
    </border>
    <border>
      <left style="thin">
        <color rgb="FF000000"/>
      </left>
      <right style="medium">
        <color rgb="FFD8D8D8"/>
      </right>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style="medium">
        <color rgb="FFD8D8D8"/>
      </left>
      <right style="medium">
        <color theme="0" tint="-0.14999847407452621"/>
      </right>
      <top style="medium">
        <color rgb="FFD8D8D8"/>
      </top>
      <bottom/>
      <diagonal/>
    </border>
    <border>
      <left style="medium">
        <color theme="0" tint="-0.14999847407452621"/>
      </left>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right style="medium">
        <color theme="0" tint="-0.14999847407452621"/>
      </right>
      <top/>
      <bottom style="thin">
        <color indexed="64"/>
      </bottom>
      <diagonal/>
    </border>
    <border>
      <left/>
      <right style="medium">
        <color theme="0" tint="-0.14999847407452621"/>
      </right>
      <top/>
      <bottom/>
      <diagonal/>
    </border>
    <border>
      <left style="thin">
        <color rgb="FF000000"/>
      </left>
      <right/>
      <top/>
      <bottom style="medium">
        <color theme="0" tint="-0.14999847407452621"/>
      </bottom>
      <diagonal/>
    </border>
    <border>
      <left/>
      <right/>
      <top/>
      <bottom style="medium">
        <color theme="0" tint="-0.14999847407452621"/>
      </bottom>
      <diagonal/>
    </border>
    <border>
      <left/>
      <right style="medium">
        <color rgb="FFD8D8D8"/>
      </right>
      <top/>
      <bottom style="medium">
        <color theme="0" tint="-0.14999847407452621"/>
      </bottom>
      <diagonal/>
    </border>
    <border>
      <left style="medium">
        <color rgb="FFD8D8D8"/>
      </left>
      <right style="medium">
        <color theme="0" tint="-0.14999847407452621"/>
      </right>
      <top/>
      <bottom style="medium">
        <color theme="0" tint="-0.14999847407452621"/>
      </bottom>
      <diagonal/>
    </border>
    <border>
      <left style="medium">
        <color rgb="FFD8D8D8"/>
      </left>
      <right style="medium">
        <color theme="0" tint="-0.14999847407452621"/>
      </right>
      <top style="thin">
        <color rgb="FF000000"/>
      </top>
      <bottom/>
      <diagonal/>
    </border>
    <border>
      <left/>
      <right style="medium">
        <color theme="0" tint="-0.14999847407452621"/>
      </right>
      <top style="thin">
        <color rgb="FF000000"/>
      </top>
      <bottom/>
      <diagonal/>
    </border>
    <border>
      <left/>
      <right style="medium">
        <color theme="0" tint="-0.14999847407452621"/>
      </right>
      <top/>
      <bottom style="medium">
        <color rgb="FFD8D8D8"/>
      </bottom>
      <diagonal/>
    </border>
    <border>
      <left style="medium">
        <color theme="0" tint="-0.14999847407452621"/>
      </left>
      <right style="medium">
        <color theme="0" tint="-0.14999847407452621"/>
      </right>
      <top/>
      <bottom style="medium">
        <color rgb="FFD8D8D8"/>
      </bottom>
      <diagonal/>
    </border>
    <border>
      <left style="medium">
        <color rgb="FFD8D8D8"/>
      </left>
      <right style="medium">
        <color theme="0" tint="-0.14999847407452621"/>
      </right>
      <top style="medium">
        <color rgb="FFD8D8D8"/>
      </top>
      <bottom style="medium">
        <color rgb="FFD8D8D8"/>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style="thin">
        <color rgb="FF000000"/>
      </top>
      <bottom/>
      <diagonal/>
    </border>
    <border>
      <left/>
      <right/>
      <top style="medium">
        <color theme="0" tint="-0.14999847407452621"/>
      </top>
      <bottom style="thin">
        <color indexed="64"/>
      </bottom>
      <diagonal/>
    </border>
    <border>
      <left/>
      <right/>
      <top style="thin">
        <color indexed="64"/>
      </top>
      <bottom/>
      <diagonal/>
    </border>
    <border>
      <left style="medium">
        <color theme="0" tint="-0.14999847407452621"/>
      </left>
      <right/>
      <top style="medium">
        <color theme="0" tint="-0.14999847407452621"/>
      </top>
      <bottom style="thin">
        <color indexed="64"/>
      </bottom>
      <diagonal/>
    </border>
    <border>
      <left style="medium">
        <color theme="0" tint="-0.14999847407452621"/>
      </left>
      <right/>
      <top style="thin">
        <color indexed="64"/>
      </top>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rgb="FFD8D8D8"/>
      </right>
      <top style="medium">
        <color rgb="FFD8D8D8"/>
      </top>
      <bottom/>
      <diagonal/>
    </border>
    <border>
      <left style="medium">
        <color theme="0" tint="-0.14999847407452621"/>
      </left>
      <right style="medium">
        <color rgb="FFD8D8D8"/>
      </right>
      <top/>
      <bottom style="medium">
        <color rgb="FFD8D8D8"/>
      </bottom>
      <diagonal/>
    </border>
    <border>
      <left style="medium">
        <color theme="0" tint="-0.14999847407452621"/>
      </left>
      <right style="medium">
        <color rgb="FFD8D8D8"/>
      </right>
      <top/>
      <bottom style="medium">
        <color theme="0" tint="-0.14999847407452621"/>
      </bottom>
      <diagonal/>
    </border>
    <border>
      <left style="medium">
        <color rgb="FFD8D8D8"/>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style="medium">
        <color theme="0" tint="-0.14999847407452621"/>
      </left>
      <right style="medium">
        <color rgb="FFD8D8D8"/>
      </right>
      <top/>
      <bottom/>
      <diagonal/>
    </border>
    <border>
      <left style="medium">
        <color theme="0" tint="-0.14999847407452621"/>
      </left>
      <right style="medium">
        <color theme="0" tint="-0.14999847407452621"/>
      </right>
      <top style="thin">
        <color indexed="64"/>
      </top>
      <bottom/>
      <diagonal/>
    </border>
    <border>
      <left/>
      <right style="medium">
        <color theme="0" tint="-0.14999847407452621"/>
      </right>
      <top style="medium">
        <color rgb="FFD8D8D8"/>
      </top>
      <bottom/>
      <diagonal/>
    </border>
    <border>
      <left style="medium">
        <color rgb="FFD8D8D8"/>
      </left>
      <right style="medium">
        <color theme="0" tint="-0.14999847407452621"/>
      </right>
      <top/>
      <bottom/>
      <diagonal/>
    </border>
    <border>
      <left/>
      <right style="medium">
        <color theme="0" tint="-0.14999847407452621"/>
      </right>
      <top style="thin">
        <color indexed="64"/>
      </top>
      <bottom style="medium">
        <color theme="0" tint="-0.14999847407452621"/>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theme="0" tint="-0.14999847407452621"/>
      </top>
      <bottom style="medium">
        <color theme="0" tint="-0.14999847407452621"/>
      </bottom>
      <diagonal/>
    </border>
    <border>
      <left style="medium">
        <color rgb="FFD8D8D8"/>
      </left>
      <right style="medium">
        <color theme="0" tint="-0.14999847407452621"/>
      </right>
      <top style="medium">
        <color theme="0" tint="-0.14999847407452621"/>
      </top>
      <bottom style="thin">
        <color indexed="64"/>
      </bottom>
      <diagonal/>
    </border>
    <border>
      <left style="medium">
        <color rgb="FFD8D8D8"/>
      </left>
      <right style="medium">
        <color theme="0" tint="-0.14999847407452621"/>
      </right>
      <top style="thin">
        <color indexed="64"/>
      </top>
      <bottom style="medium">
        <color rgb="FFD8D8D8"/>
      </bottom>
      <diagonal/>
    </border>
    <border>
      <left/>
      <right style="medium">
        <color theme="0" tint="-0.14999847407452621"/>
      </right>
      <top style="medium">
        <color rgb="FFD8D8D8"/>
      </top>
      <bottom style="medium">
        <color theme="0" tint="-0.14999847407452621"/>
      </bottom>
      <diagonal/>
    </border>
    <border>
      <left style="thin">
        <color rgb="FF000000"/>
      </left>
      <right style="medium">
        <color rgb="FFD8D8D8"/>
      </right>
      <top/>
      <bottom style="medium">
        <color theme="0" tint="-0.34998626667073579"/>
      </bottom>
      <diagonal/>
    </border>
    <border>
      <left style="medium">
        <color rgb="FFD8D8D8"/>
      </left>
      <right style="medium">
        <color rgb="FFD8D8D8"/>
      </right>
      <top style="medium">
        <color rgb="FFD8D8D8"/>
      </top>
      <bottom style="medium">
        <color rgb="FFD8D8D8"/>
      </bottom>
      <diagonal/>
    </border>
    <border>
      <left/>
      <right style="medium">
        <color theme="0" tint="-0.14996795556505021"/>
      </right>
      <top style="medium">
        <color rgb="FFD8D8D8"/>
      </top>
      <bottom style="medium">
        <color theme="0" tint="-0.14999847407452621"/>
      </bottom>
      <diagonal/>
    </border>
    <border>
      <left style="medium">
        <color theme="0" tint="-0.14996795556505021"/>
      </left>
      <right style="medium">
        <color theme="0" tint="-0.14999847407452621"/>
      </right>
      <top style="medium">
        <color rgb="FFD8D8D8"/>
      </top>
      <bottom style="medium">
        <color theme="0" tint="-0.14996795556505021"/>
      </bottom>
      <diagonal/>
    </border>
    <border>
      <left style="medium">
        <color theme="0" tint="-0.14996795556505021"/>
      </left>
      <right style="medium">
        <color theme="0" tint="-0.14996795556505021"/>
      </right>
      <top style="medium">
        <color rgb="FFD8D8D8"/>
      </top>
      <bottom style="medium">
        <color theme="0" tint="-0.14996795556505021"/>
      </bottom>
      <diagonal/>
    </border>
  </borders>
  <cellStyleXfs count="1">
    <xf numFmtId="0" fontId="0" fillId="0" borderId="0"/>
  </cellStyleXfs>
  <cellXfs count="519">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1"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1"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0" fillId="4" borderId="9" xfId="0" applyFill="1" applyBorder="1" applyAlignment="1">
      <alignment horizontal="center" vertical="center" wrapText="1"/>
    </xf>
    <xf numFmtId="0" fontId="3" fillId="4" borderId="11"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8" fillId="3" borderId="21" xfId="0" applyFont="1" applyFill="1" applyBorder="1" applyAlignment="1">
      <alignment horizontal="left" vertical="center" wrapText="1" indent="1"/>
    </xf>
    <xf numFmtId="0" fontId="8" fillId="4" borderId="11" xfId="0" applyFont="1" applyFill="1" applyBorder="1" applyAlignment="1">
      <alignment horizontal="left" vertical="center" wrapText="1" indent="1"/>
    </xf>
    <xf numFmtId="0" fontId="5" fillId="0" borderId="0" xfId="0" applyFont="1" applyAlignment="1">
      <alignment vertical="center"/>
    </xf>
    <xf numFmtId="0" fontId="10" fillId="0" borderId="0" xfId="0" applyFont="1"/>
    <xf numFmtId="2" fontId="3" fillId="4" borderId="10" xfId="0" applyNumberFormat="1" applyFont="1" applyFill="1" applyBorder="1" applyAlignment="1">
      <alignment horizontal="center" vertical="center" wrapText="1"/>
    </xf>
    <xf numFmtId="0" fontId="6" fillId="0" borderId="0" xfId="0" applyFont="1"/>
    <xf numFmtId="0" fontId="9" fillId="0" borderId="0" xfId="0" applyFont="1"/>
    <xf numFmtId="0" fontId="11" fillId="0" borderId="0" xfId="0" applyFont="1"/>
    <xf numFmtId="0" fontId="10" fillId="5" borderId="0" xfId="0" applyFont="1" applyFill="1"/>
    <xf numFmtId="0" fontId="9" fillId="5" borderId="0" xfId="0" applyFont="1" applyFill="1"/>
    <xf numFmtId="0" fontId="11" fillId="0" borderId="0" xfId="0" applyFont="1" applyAlignment="1">
      <alignment horizontal="right"/>
    </xf>
    <xf numFmtId="0" fontId="9" fillId="2" borderId="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8" fillId="4" borderId="10" xfId="0" applyFont="1" applyFill="1" applyBorder="1" applyAlignment="1">
      <alignment horizontal="left" vertical="center" wrapText="1" indent="1"/>
    </xf>
    <xf numFmtId="0" fontId="8" fillId="3" borderId="11" xfId="0" applyFont="1" applyFill="1" applyBorder="1" applyAlignment="1">
      <alignment horizontal="left" vertical="center" wrapText="1" indent="1"/>
    </xf>
    <xf numFmtId="0" fontId="8" fillId="3" borderId="10" xfId="0" applyFont="1" applyFill="1" applyBorder="1" applyAlignment="1">
      <alignment horizontal="left" vertical="center" wrapText="1" indent="1"/>
    </xf>
    <xf numFmtId="0" fontId="8" fillId="3" borderId="13"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8" fillId="4" borderId="33"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2" borderId="2" xfId="0" applyFill="1" applyBorder="1" applyAlignment="1">
      <alignment vertical="center" wrapText="1"/>
    </xf>
    <xf numFmtId="0" fontId="3" fillId="3" borderId="22" xfId="0" applyFont="1" applyFill="1" applyBorder="1" applyAlignment="1">
      <alignment horizontal="left" vertical="center" wrapText="1"/>
    </xf>
    <xf numFmtId="0" fontId="3" fillId="4" borderId="22"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4" fillId="3" borderId="22" xfId="0" applyFont="1" applyFill="1" applyBorder="1" applyAlignment="1">
      <alignment horizontal="left" vertical="center" wrapText="1"/>
    </xf>
    <xf numFmtId="0" fontId="4" fillId="4" borderId="22" xfId="0" applyFont="1" applyFill="1" applyBorder="1" applyAlignment="1">
      <alignment horizontal="left" vertical="center" wrapText="1"/>
    </xf>
    <xf numFmtId="0" fontId="3" fillId="4" borderId="45" xfId="0" applyFont="1" applyFill="1" applyBorder="1" applyAlignment="1">
      <alignment horizontal="center" vertical="center" wrapText="1"/>
    </xf>
    <xf numFmtId="2" fontId="3" fillId="4" borderId="46" xfId="0" applyNumberFormat="1" applyFont="1" applyFill="1" applyBorder="1" applyAlignment="1">
      <alignment horizontal="center" vertical="center" wrapText="1"/>
    </xf>
    <xf numFmtId="0" fontId="3" fillId="4" borderId="49" xfId="0" applyFont="1" applyFill="1" applyBorder="1" applyAlignment="1">
      <alignment horizontal="center" vertical="center" wrapText="1"/>
    </xf>
    <xf numFmtId="2" fontId="3" fillId="4" borderId="50" xfId="0" applyNumberFormat="1"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0" fillId="0" borderId="46" xfId="0" applyBorder="1"/>
    <xf numFmtId="0" fontId="0" fillId="5" borderId="46" xfId="0" applyFill="1" applyBorder="1"/>
    <xf numFmtId="0" fontId="3" fillId="3" borderId="61" xfId="0" applyFont="1" applyFill="1" applyBorder="1" applyAlignment="1">
      <alignment horizontal="center" vertical="center" wrapText="1"/>
    </xf>
    <xf numFmtId="0" fontId="8" fillId="4" borderId="63" xfId="0" applyFont="1" applyFill="1" applyBorder="1" applyAlignment="1">
      <alignment horizontal="center" vertical="center" wrapText="1"/>
    </xf>
    <xf numFmtId="0" fontId="8" fillId="4" borderId="68" xfId="0" applyFont="1" applyFill="1" applyBorder="1" applyAlignment="1">
      <alignment horizontal="center" vertical="center" wrapText="1"/>
    </xf>
    <xf numFmtId="0" fontId="0" fillId="3" borderId="70" xfId="0" applyFill="1" applyBorder="1" applyAlignment="1">
      <alignment horizontal="center" vertical="center" wrapText="1"/>
    </xf>
    <xf numFmtId="0" fontId="0" fillId="3" borderId="17" xfId="0" applyFill="1" applyBorder="1" applyAlignment="1">
      <alignment horizontal="center" vertical="center" wrapText="1"/>
    </xf>
    <xf numFmtId="0" fontId="0" fillId="4" borderId="70" xfId="0" applyFill="1" applyBorder="1" applyAlignment="1">
      <alignment horizontal="center" vertical="center" wrapText="1"/>
    </xf>
    <xf numFmtId="0" fontId="0" fillId="4" borderId="0" xfId="0" applyFill="1" applyAlignment="1">
      <alignment horizontal="center" vertical="center" wrapText="1"/>
    </xf>
    <xf numFmtId="0" fontId="0" fillId="0" borderId="55" xfId="0" applyBorder="1"/>
    <xf numFmtId="0" fontId="0" fillId="3" borderId="0" xfId="0" applyFill="1" applyAlignment="1">
      <alignment horizontal="center" vertical="center" wrapText="1"/>
    </xf>
    <xf numFmtId="0" fontId="0" fillId="4" borderId="17" xfId="0"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80"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0" fillId="2" borderId="55" xfId="0" applyFill="1" applyBorder="1" applyAlignment="1">
      <alignment horizontal="center" vertical="center" wrapText="1"/>
    </xf>
    <xf numFmtId="0" fontId="0" fillId="2" borderId="70" xfId="0"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61" xfId="0" applyFont="1" applyFill="1" applyBorder="1" applyAlignment="1">
      <alignment horizontal="center" vertical="center" wrapText="1"/>
    </xf>
    <xf numFmtId="0" fontId="0" fillId="0" borderId="76" xfId="0" applyBorder="1"/>
    <xf numFmtId="0" fontId="0" fillId="0" borderId="78" xfId="0" applyBorder="1"/>
    <xf numFmtId="0" fontId="3" fillId="4" borderId="85" xfId="0" applyFont="1" applyFill="1" applyBorder="1" applyAlignment="1">
      <alignment horizontal="center" vertical="center" wrapText="1"/>
    </xf>
    <xf numFmtId="0" fontId="3" fillId="4" borderId="0" xfId="0" applyFont="1" applyFill="1" applyAlignment="1">
      <alignment horizontal="center" vertical="center" wrapText="1"/>
    </xf>
    <xf numFmtId="0" fontId="3" fillId="4" borderId="97" xfId="0" applyFont="1" applyFill="1" applyBorder="1" applyAlignment="1">
      <alignment horizontal="center" vertical="center" wrapText="1"/>
    </xf>
    <xf numFmtId="0" fontId="0" fillId="0" borderId="56" xfId="0" applyBorder="1"/>
    <xf numFmtId="0" fontId="0" fillId="0" borderId="71" xfId="0" applyBorder="1"/>
    <xf numFmtId="0" fontId="0" fillId="0" borderId="97" xfId="0" applyBorder="1"/>
    <xf numFmtId="0" fontId="3" fillId="0" borderId="46" xfId="0" applyFont="1" applyBorder="1"/>
    <xf numFmtId="0" fontId="0" fillId="2" borderId="101" xfId="0" applyFill="1" applyBorder="1" applyAlignment="1">
      <alignment horizontal="center" vertical="center" wrapText="1"/>
    </xf>
    <xf numFmtId="0" fontId="2" fillId="2" borderId="59" xfId="0" applyFont="1" applyFill="1" applyBorder="1" applyAlignment="1">
      <alignment horizontal="center" vertical="center" wrapText="1"/>
    </xf>
    <xf numFmtId="0" fontId="0" fillId="0" borderId="50" xfId="0" applyBorder="1"/>
    <xf numFmtId="0" fontId="0" fillId="0" borderId="103" xfId="0" applyBorder="1"/>
    <xf numFmtId="0" fontId="12" fillId="6" borderId="45" xfId="0" applyFont="1" applyFill="1" applyBorder="1" applyAlignment="1">
      <alignment horizontal="center" vertical="center" wrapText="1"/>
    </xf>
    <xf numFmtId="0" fontId="12" fillId="6" borderId="104" xfId="0" applyFont="1" applyFill="1" applyBorder="1" applyAlignment="1">
      <alignment horizontal="center" vertical="center" wrapText="1"/>
    </xf>
    <xf numFmtId="0" fontId="0" fillId="5" borderId="76" xfId="0" applyFill="1" applyBorder="1"/>
    <xf numFmtId="0" fontId="12" fillId="6" borderId="80" xfId="0" applyFont="1" applyFill="1" applyBorder="1" applyAlignment="1">
      <alignment horizontal="center" vertical="center" wrapText="1"/>
    </xf>
    <xf numFmtId="0" fontId="3" fillId="4" borderId="41" xfId="0" applyFont="1" applyFill="1" applyBorder="1" applyAlignment="1">
      <alignment horizontal="left" vertical="center" wrapText="1" indent="1"/>
    </xf>
    <xf numFmtId="0" fontId="3" fillId="4" borderId="42" xfId="0" applyFont="1" applyFill="1" applyBorder="1" applyAlignment="1">
      <alignment horizontal="left" vertical="center" wrapText="1" indent="1"/>
    </xf>
    <xf numFmtId="0" fontId="11" fillId="0" borderId="0" xfId="0" applyFont="1" applyAlignment="1">
      <alignment horizontal="center"/>
    </xf>
    <xf numFmtId="0" fontId="0" fillId="8" borderId="0" xfId="0" applyFill="1"/>
    <xf numFmtId="0" fontId="6" fillId="8" borderId="0" xfId="0" applyFont="1" applyFill="1"/>
    <xf numFmtId="0" fontId="0" fillId="7" borderId="118" xfId="0" applyFill="1" applyBorder="1"/>
    <xf numFmtId="0" fontId="0" fillId="7" borderId="119" xfId="0" applyFill="1" applyBorder="1"/>
    <xf numFmtId="0" fontId="0" fillId="7" borderId="108" xfId="0" applyFill="1" applyBorder="1"/>
    <xf numFmtId="0" fontId="0" fillId="7" borderId="122" xfId="0" applyFill="1" applyBorder="1"/>
    <xf numFmtId="0" fontId="15" fillId="8" borderId="125" xfId="0" applyFont="1" applyFill="1" applyBorder="1" applyAlignment="1">
      <alignment vertical="center"/>
    </xf>
    <xf numFmtId="0" fontId="15" fillId="8" borderId="0" xfId="0" applyFont="1" applyFill="1" applyAlignment="1">
      <alignment horizontal="left" vertical="center"/>
    </xf>
    <xf numFmtId="0" fontId="25" fillId="8" borderId="0" xfId="0" applyFont="1" applyFill="1"/>
    <xf numFmtId="0" fontId="14" fillId="8" borderId="0" xfId="0" applyFont="1" applyFill="1"/>
    <xf numFmtId="0" fontId="30" fillId="11" borderId="132" xfId="0" applyFont="1" applyFill="1" applyBorder="1" applyAlignment="1" applyProtection="1">
      <alignment horizontal="center" vertical="center"/>
      <protection locked="0" hidden="1"/>
    </xf>
    <xf numFmtId="0" fontId="30" fillId="11" borderId="138" xfId="0" applyFont="1" applyFill="1" applyBorder="1" applyAlignment="1" applyProtection="1">
      <alignment horizontal="center" vertical="center"/>
      <protection locked="0" hidden="1"/>
    </xf>
    <xf numFmtId="0" fontId="30" fillId="11" borderId="144" xfId="0" applyFont="1" applyFill="1" applyBorder="1" applyAlignment="1" applyProtection="1">
      <alignment horizontal="center" vertical="center"/>
      <protection locked="0" hidden="1"/>
    </xf>
    <xf numFmtId="164" fontId="0" fillId="8" borderId="0" xfId="0" applyNumberFormat="1" applyFill="1"/>
    <xf numFmtId="0" fontId="13" fillId="8" borderId="0" xfId="0" applyFont="1" applyFill="1"/>
    <xf numFmtId="9" fontId="0" fillId="8" borderId="0" xfId="0" applyNumberFormat="1" applyFill="1"/>
    <xf numFmtId="1" fontId="0" fillId="8" borderId="0" xfId="0" applyNumberFormat="1" applyFill="1"/>
    <xf numFmtId="165" fontId="25" fillId="8" borderId="0" xfId="0" applyNumberFormat="1" applyFont="1" applyFill="1"/>
    <xf numFmtId="0" fontId="25" fillId="8" borderId="0" xfId="0" applyFont="1" applyFill="1" applyAlignment="1">
      <alignment vertical="top"/>
    </xf>
    <xf numFmtId="0" fontId="25"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4" fillId="8" borderId="0" xfId="0" applyFont="1" applyFill="1" applyProtection="1">
      <protection hidden="1"/>
    </xf>
    <xf numFmtId="0" fontId="0" fillId="8" borderId="0" xfId="0" applyFill="1" applyAlignment="1">
      <alignment vertical="top"/>
    </xf>
    <xf numFmtId="49" fontId="6" fillId="10" borderId="105" xfId="0" applyNumberFormat="1" applyFont="1" applyFill="1" applyBorder="1"/>
    <xf numFmtId="49" fontId="6" fillId="10" borderId="106" xfId="0" applyNumberFormat="1" applyFont="1" applyFill="1" applyBorder="1"/>
    <xf numFmtId="49" fontId="0" fillId="10" borderId="106" xfId="0" applyNumberFormat="1" applyFill="1" applyBorder="1"/>
    <xf numFmtId="49" fontId="0" fillId="10" borderId="107" xfId="0" applyNumberFormat="1" applyFill="1" applyBorder="1"/>
    <xf numFmtId="11" fontId="19" fillId="10" borderId="108" xfId="0" applyNumberFormat="1" applyFont="1" applyFill="1" applyBorder="1"/>
    <xf numFmtId="49" fontId="0" fillId="10" borderId="109" xfId="0" applyNumberFormat="1" applyFill="1" applyBorder="1"/>
    <xf numFmtId="49" fontId="0" fillId="10" borderId="110" xfId="0" applyNumberFormat="1" applyFill="1" applyBorder="1"/>
    <xf numFmtId="0" fontId="34" fillId="0" borderId="0" xfId="0" applyFont="1" applyAlignment="1">
      <alignment horizontal="right"/>
    </xf>
    <xf numFmtId="0" fontId="35" fillId="0" borderId="0" xfId="0" applyFont="1"/>
    <xf numFmtId="0" fontId="36" fillId="8" borderId="145" xfId="0" applyFont="1" applyFill="1" applyBorder="1" applyAlignment="1">
      <alignment vertical="center" wrapText="1"/>
    </xf>
    <xf numFmtId="0" fontId="37" fillId="8" borderId="146" xfId="0" applyFont="1" applyFill="1" applyBorder="1" applyAlignment="1">
      <alignment vertical="center" wrapText="1"/>
    </xf>
    <xf numFmtId="0" fontId="37" fillId="8" borderId="134" xfId="0" applyFont="1" applyFill="1" applyBorder="1" applyAlignment="1">
      <alignment horizontal="left" vertical="center" wrapText="1"/>
    </xf>
    <xf numFmtId="0" fontId="36" fillId="8" borderId="131" xfId="0" applyFont="1" applyFill="1" applyBorder="1" applyAlignment="1">
      <alignment vertical="center" wrapText="1"/>
    </xf>
    <xf numFmtId="0" fontId="37" fillId="8" borderId="110" xfId="0" applyFont="1" applyFill="1" applyBorder="1" applyAlignment="1">
      <alignment vertical="center" wrapText="1"/>
    </xf>
    <xf numFmtId="0" fontId="36" fillId="8" borderId="134" xfId="0" applyFont="1" applyFill="1" applyBorder="1" applyAlignment="1">
      <alignment vertical="center" wrapText="1"/>
    </xf>
    <xf numFmtId="0" fontId="37" fillId="8" borderId="134" xfId="0" applyFont="1" applyFill="1" applyBorder="1" applyAlignment="1">
      <alignment vertical="center" wrapText="1"/>
    </xf>
    <xf numFmtId="0" fontId="37" fillId="8" borderId="145" xfId="0" applyFont="1" applyFill="1" applyBorder="1" applyAlignment="1">
      <alignment vertical="center" wrapText="1"/>
    </xf>
    <xf numFmtId="0" fontId="37" fillId="8" borderId="110" xfId="0" applyFont="1" applyFill="1" applyBorder="1" applyAlignment="1">
      <alignment horizontal="left" vertical="center" wrapText="1"/>
    </xf>
    <xf numFmtId="0" fontId="37" fillId="8" borderId="145" xfId="0" applyFont="1" applyFill="1" applyBorder="1" applyAlignment="1">
      <alignment horizontal="left" vertical="center" wrapText="1"/>
    </xf>
    <xf numFmtId="0" fontId="13" fillId="8" borderId="107" xfId="0" applyFont="1" applyFill="1" applyBorder="1" applyAlignment="1">
      <alignment vertical="center" wrapText="1"/>
    </xf>
    <xf numFmtId="0" fontId="13" fillId="8" borderId="126" xfId="0" applyFont="1" applyFill="1" applyBorder="1" applyAlignment="1">
      <alignment vertical="center" wrapText="1"/>
    </xf>
    <xf numFmtId="0" fontId="37" fillId="8" borderId="126" xfId="0" applyFont="1" applyFill="1" applyBorder="1" applyAlignment="1">
      <alignment vertical="center" wrapText="1"/>
    </xf>
    <xf numFmtId="0" fontId="0" fillId="8" borderId="110" xfId="0" applyFill="1" applyBorder="1" applyAlignment="1">
      <alignment vertical="top" wrapText="1"/>
    </xf>
    <xf numFmtId="0" fontId="0" fillId="8" borderId="134" xfId="0" applyFill="1" applyBorder="1" applyAlignment="1">
      <alignment horizontal="left" vertical="center" wrapText="1"/>
    </xf>
    <xf numFmtId="0" fontId="36" fillId="8" borderId="145" xfId="0" applyFont="1" applyFill="1" applyBorder="1" applyAlignment="1">
      <alignment horizontal="left" vertical="center" wrapText="1"/>
    </xf>
    <xf numFmtId="0" fontId="0" fillId="8" borderId="110" xfId="0" applyFill="1" applyBorder="1" applyAlignment="1">
      <alignment horizontal="left" vertical="center" wrapText="1"/>
    </xf>
    <xf numFmtId="0" fontId="2" fillId="2" borderId="83"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70"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33" xfId="0" applyFont="1" applyFill="1" applyBorder="1" applyAlignment="1">
      <alignment horizontal="center" vertical="center" wrapText="1"/>
    </xf>
    <xf numFmtId="0" fontId="3" fillId="6" borderId="70" xfId="0" applyFont="1" applyFill="1" applyBorder="1" applyAlignment="1">
      <alignment horizontal="center" vertical="center" wrapText="1"/>
    </xf>
    <xf numFmtId="0" fontId="3" fillId="3" borderId="45"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3" fillId="3" borderId="103" xfId="0" applyFont="1" applyFill="1" applyBorder="1" applyAlignment="1">
      <alignment horizontal="center" vertical="center" wrapText="1"/>
    </xf>
    <xf numFmtId="0" fontId="3" fillId="3" borderId="72" xfId="0" applyFont="1" applyFill="1" applyBorder="1" applyAlignment="1">
      <alignment horizontal="center" vertical="center" wrapText="1"/>
    </xf>
    <xf numFmtId="0" fontId="0" fillId="0" borderId="0" xfId="0" applyAlignment="1">
      <alignment horizontal="center" vertical="center" wrapText="1"/>
    </xf>
    <xf numFmtId="0" fontId="3" fillId="0" borderId="46" xfId="0" applyFont="1" applyBorder="1" applyAlignment="1">
      <alignment horizontal="center" vertical="center" wrapText="1"/>
    </xf>
    <xf numFmtId="0" fontId="3" fillId="0" borderId="0" xfId="0" applyFont="1" applyAlignment="1">
      <alignment horizontal="center" vertical="center" wrapText="1"/>
    </xf>
    <xf numFmtId="0" fontId="3" fillId="0" borderId="46" xfId="0" applyFont="1" applyBorder="1" applyAlignment="1">
      <alignment vertical="center" wrapText="1"/>
    </xf>
    <xf numFmtId="0" fontId="3" fillId="4" borderId="151" xfId="0" applyFont="1" applyFill="1" applyBorder="1" applyAlignment="1">
      <alignment horizontal="left" vertical="center" wrapText="1" indent="1"/>
    </xf>
    <xf numFmtId="0" fontId="12" fillId="6" borderId="103" xfId="0" applyFont="1" applyFill="1" applyBorder="1" applyAlignment="1">
      <alignment horizontal="center" vertical="center" wrapText="1"/>
    </xf>
    <xf numFmtId="0" fontId="6" fillId="3" borderId="152" xfId="0" applyFont="1" applyFill="1" applyBorder="1" applyAlignment="1">
      <alignment horizontal="center" vertical="center" wrapText="1"/>
    </xf>
    <xf numFmtId="0" fontId="3" fillId="3" borderId="155" xfId="0" applyFont="1" applyFill="1" applyBorder="1" applyAlignment="1">
      <alignment horizontal="center" vertical="center" wrapText="1"/>
    </xf>
    <xf numFmtId="0" fontId="6" fillId="3" borderId="155" xfId="0" applyFont="1" applyFill="1" applyBorder="1" applyAlignment="1">
      <alignment horizontal="center" vertical="center" wrapText="1"/>
    </xf>
    <xf numFmtId="0" fontId="3" fillId="4" borderId="155" xfId="0" applyFont="1" applyFill="1" applyBorder="1" applyAlignment="1">
      <alignment horizontal="center" vertical="center" wrapText="1"/>
    </xf>
    <xf numFmtId="0" fontId="3" fillId="4" borderId="154" xfId="0" applyFont="1" applyFill="1" applyBorder="1" applyAlignment="1">
      <alignment horizontal="center" vertical="center" wrapText="1"/>
    </xf>
    <xf numFmtId="0" fontId="0" fillId="9" borderId="120" xfId="0" applyFill="1" applyBorder="1" applyAlignment="1" applyProtection="1">
      <alignment horizontal="center" vertical="center"/>
      <protection locked="0"/>
    </xf>
    <xf numFmtId="0" fontId="0" fillId="9" borderId="121" xfId="0" applyFill="1" applyBorder="1" applyAlignment="1" applyProtection="1">
      <alignment horizontal="center" vertical="center"/>
      <protection locked="0"/>
    </xf>
    <xf numFmtId="0" fontId="15" fillId="7" borderId="105" xfId="0" applyFont="1" applyFill="1" applyBorder="1" applyAlignment="1">
      <alignment horizontal="center" vertical="center" wrapText="1"/>
    </xf>
    <xf numFmtId="0" fontId="15" fillId="7" borderId="106" xfId="0" applyFont="1" applyFill="1" applyBorder="1" applyAlignment="1">
      <alignment horizontal="center" vertical="center" wrapText="1"/>
    </xf>
    <xf numFmtId="0" fontId="15" fillId="7" borderId="108" xfId="0" applyFont="1" applyFill="1" applyBorder="1" applyAlignment="1">
      <alignment horizontal="center" vertical="center" wrapText="1"/>
    </xf>
    <xf numFmtId="0" fontId="15" fillId="7" borderId="109" xfId="0" applyFont="1" applyFill="1" applyBorder="1" applyAlignment="1">
      <alignment horizontal="center" vertical="center" wrapText="1"/>
    </xf>
    <xf numFmtId="0" fontId="16" fillId="8" borderId="105" xfId="0" applyFont="1" applyFill="1" applyBorder="1" applyAlignment="1">
      <alignment horizontal="center" vertical="center"/>
    </xf>
    <xf numFmtId="0" fontId="16" fillId="8" borderId="106" xfId="0" applyFont="1" applyFill="1" applyBorder="1" applyAlignment="1">
      <alignment horizontal="center" vertical="center"/>
    </xf>
    <xf numFmtId="0" fontId="16" fillId="8" borderId="107" xfId="0" applyFont="1" applyFill="1" applyBorder="1" applyAlignment="1">
      <alignment horizontal="center" vertical="center"/>
    </xf>
    <xf numFmtId="0" fontId="16" fillId="8" borderId="108" xfId="0" applyFont="1" applyFill="1" applyBorder="1" applyAlignment="1">
      <alignment horizontal="center" vertical="center"/>
    </xf>
    <xf numFmtId="0" fontId="16" fillId="8" borderId="109" xfId="0" applyFont="1" applyFill="1" applyBorder="1" applyAlignment="1">
      <alignment horizontal="center" vertical="center"/>
    </xf>
    <xf numFmtId="0" fontId="16" fillId="8" borderId="110" xfId="0" applyFont="1" applyFill="1" applyBorder="1" applyAlignment="1">
      <alignment horizontal="center" vertical="center"/>
    </xf>
    <xf numFmtId="0" fontId="6" fillId="8" borderId="0" xfId="0" applyFont="1" applyFill="1" applyAlignment="1">
      <alignment horizontal="center" wrapText="1"/>
    </xf>
    <xf numFmtId="0" fontId="0" fillId="7" borderId="111" xfId="0" applyFill="1" applyBorder="1" applyAlignment="1">
      <alignment horizontal="left"/>
    </xf>
    <xf numFmtId="0" fontId="0" fillId="7" borderId="112" xfId="0" applyFill="1" applyBorder="1" applyAlignment="1">
      <alignment horizontal="left"/>
    </xf>
    <xf numFmtId="14" fontId="0" fillId="9" borderId="113" xfId="0" applyNumberFormat="1" applyFill="1" applyBorder="1" applyAlignment="1" applyProtection="1">
      <alignment horizontal="center" vertical="center"/>
      <protection locked="0"/>
    </xf>
    <xf numFmtId="14" fontId="0" fillId="9" borderId="114" xfId="0" applyNumberFormat="1" applyFill="1" applyBorder="1" applyAlignment="1" applyProtection="1">
      <alignment horizontal="center" vertical="center"/>
      <protection locked="0"/>
    </xf>
    <xf numFmtId="0" fontId="0" fillId="7" borderId="115" xfId="0" applyFill="1" applyBorder="1" applyAlignment="1">
      <alignment horizontal="left"/>
    </xf>
    <xf numFmtId="0" fontId="0" fillId="7" borderId="116" xfId="0" applyFill="1" applyBorder="1" applyAlignment="1">
      <alignment horizontal="left"/>
    </xf>
    <xf numFmtId="0" fontId="0" fillId="7" borderId="117" xfId="0" applyFill="1" applyBorder="1" applyAlignment="1">
      <alignment horizontal="left"/>
    </xf>
    <xf numFmtId="0" fontId="0" fillId="9" borderId="123" xfId="0" applyFill="1" applyBorder="1" applyAlignment="1" applyProtection="1">
      <alignment horizontal="center" vertical="center"/>
      <protection locked="0"/>
    </xf>
    <xf numFmtId="0" fontId="0" fillId="9" borderId="124" xfId="0" applyFill="1" applyBorder="1" applyAlignment="1" applyProtection="1">
      <alignment horizontal="center" vertical="center"/>
      <protection locked="0"/>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2"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0" fillId="3" borderId="20" xfId="0" applyFill="1" applyBorder="1" applyAlignment="1">
      <alignment horizontal="left" vertical="center" wrapText="1" indent="1"/>
    </xf>
    <xf numFmtId="0" fontId="0" fillId="3" borderId="18" xfId="0" applyFill="1" applyBorder="1" applyAlignment="1">
      <alignment horizontal="left" vertical="center" wrapText="1" indent="1"/>
    </xf>
    <xf numFmtId="0" fontId="0" fillId="3" borderId="19" xfId="0" applyFill="1" applyBorder="1" applyAlignment="1">
      <alignment horizontal="left" vertical="center" wrapText="1" indent="1"/>
    </xf>
    <xf numFmtId="0" fontId="2" fillId="2" borderId="1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83" xfId="0" applyFont="1" applyFill="1" applyBorder="1" applyAlignment="1">
      <alignment horizontal="center" vertical="center" wrapText="1"/>
    </xf>
    <xf numFmtId="0" fontId="0" fillId="2" borderId="19" xfId="0"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1" xfId="0" applyFont="1" applyFill="1" applyBorder="1" applyAlignment="1">
      <alignment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0" fillId="2" borderId="82" xfId="0" applyFill="1" applyBorder="1" applyAlignment="1">
      <alignment horizontal="center" vertical="center" wrapText="1"/>
    </xf>
    <xf numFmtId="0" fontId="0" fillId="4" borderId="49" xfId="0" applyFill="1" applyBorder="1" applyAlignment="1">
      <alignment horizontal="center" vertical="center" wrapText="1"/>
    </xf>
    <xf numFmtId="0" fontId="0" fillId="4" borderId="72" xfId="0" applyFill="1" applyBorder="1" applyAlignment="1">
      <alignment horizontal="center" vertical="center" wrapText="1"/>
    </xf>
    <xf numFmtId="0" fontId="0" fillId="3" borderId="49" xfId="0" applyFill="1" applyBorder="1" applyAlignment="1">
      <alignment horizontal="center" vertical="center" wrapText="1"/>
    </xf>
    <xf numFmtId="0" fontId="0" fillId="3" borderId="72" xfId="0" applyFill="1" applyBorder="1" applyAlignment="1">
      <alignment horizontal="center" vertical="center" wrapText="1"/>
    </xf>
    <xf numFmtId="0" fontId="3" fillId="3" borderId="77" xfId="0" applyFont="1" applyFill="1" applyBorder="1" applyAlignment="1">
      <alignment horizontal="left" vertical="center" wrapText="1" indent="1"/>
    </xf>
    <xf numFmtId="0" fontId="3" fillId="3" borderId="78" xfId="0" applyFont="1" applyFill="1" applyBorder="1" applyAlignment="1">
      <alignment horizontal="left" vertical="center" wrapText="1" indent="1"/>
    </xf>
    <xf numFmtId="0" fontId="3" fillId="3" borderId="79" xfId="0" applyFont="1" applyFill="1" applyBorder="1" applyAlignment="1">
      <alignment horizontal="left" vertical="center" wrapText="1" indent="1"/>
    </xf>
    <xf numFmtId="0" fontId="0" fillId="3" borderId="71" xfId="0" applyFill="1" applyBorder="1" applyAlignment="1">
      <alignment horizontal="center" vertical="center" wrapText="1"/>
    </xf>
    <xf numFmtId="0" fontId="0" fillId="3" borderId="55" xfId="0" applyFill="1" applyBorder="1" applyAlignment="1">
      <alignment horizontal="center" vertical="center" wrapText="1"/>
    </xf>
    <xf numFmtId="0" fontId="0" fillId="4" borderId="57" xfId="0" applyFill="1" applyBorder="1" applyAlignment="1">
      <alignment horizontal="center" vertical="center" wrapText="1"/>
    </xf>
    <xf numFmtId="0" fontId="0" fillId="3" borderId="57" xfId="0" applyFill="1" applyBorder="1" applyAlignment="1">
      <alignment horizontal="center" vertical="center" wrapText="1"/>
    </xf>
    <xf numFmtId="0" fontId="3" fillId="3" borderId="12"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20"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19" xfId="0" applyFill="1" applyBorder="1" applyAlignment="1">
      <alignment horizontal="left" vertical="center" wrapText="1" indent="1"/>
    </xf>
    <xf numFmtId="0" fontId="0" fillId="4" borderId="71" xfId="0" applyFill="1" applyBorder="1" applyAlignment="1">
      <alignment horizontal="center" vertical="center" wrapText="1"/>
    </xf>
    <xf numFmtId="0" fontId="0" fillId="4" borderId="55" xfId="0" applyFill="1" applyBorder="1" applyAlignment="1">
      <alignment horizontal="center" vertical="center" wrapText="1"/>
    </xf>
    <xf numFmtId="0" fontId="0" fillId="3" borderId="50" xfId="0" applyFill="1" applyBorder="1" applyAlignment="1">
      <alignment horizontal="center" vertical="center" wrapText="1"/>
    </xf>
    <xf numFmtId="0" fontId="0" fillId="3" borderId="76" xfId="0" applyFill="1" applyBorder="1" applyAlignment="1">
      <alignment horizontal="center" vertical="center" wrapText="1"/>
    </xf>
    <xf numFmtId="0" fontId="0" fillId="0" borderId="55" xfId="0" applyBorder="1" applyAlignment="1">
      <alignment horizontal="center"/>
    </xf>
    <xf numFmtId="0" fontId="0" fillId="3" borderId="56" xfId="0" applyFill="1" applyBorder="1" applyAlignment="1">
      <alignment horizontal="center" vertical="center" wrapText="1"/>
    </xf>
    <xf numFmtId="0" fontId="0" fillId="4" borderId="0" xfId="0" applyFill="1" applyAlignment="1">
      <alignment horizontal="center" vertical="center" wrapText="1"/>
    </xf>
    <xf numFmtId="0" fontId="3" fillId="4" borderId="100" xfId="0" applyFont="1" applyFill="1" applyBorder="1" applyAlignment="1">
      <alignment horizontal="center" vertical="center" wrapText="1"/>
    </xf>
    <xf numFmtId="0" fontId="3" fillId="4" borderId="83" xfId="0" applyFont="1" applyFill="1" applyBorder="1" applyAlignment="1">
      <alignment horizontal="center" vertical="center" wrapText="1"/>
    </xf>
    <xf numFmtId="49" fontId="19" fillId="10" borderId="125" xfId="0" quotePrefix="1" applyNumberFormat="1" applyFont="1" applyFill="1" applyBorder="1" applyAlignment="1">
      <alignment horizontal="left" vertical="center" wrapText="1"/>
    </xf>
    <xf numFmtId="49" fontId="19" fillId="10" borderId="0" xfId="0" applyNumberFormat="1" applyFont="1" applyFill="1" applyAlignment="1">
      <alignment horizontal="left" vertical="center" wrapText="1"/>
    </xf>
    <xf numFmtId="49" fontId="19" fillId="10" borderId="126" xfId="0" applyNumberFormat="1" applyFont="1" applyFill="1" applyBorder="1" applyAlignment="1">
      <alignment horizontal="left" vertical="center" wrapText="1"/>
    </xf>
    <xf numFmtId="49" fontId="18" fillId="10" borderId="105" xfId="0" quotePrefix="1" applyNumberFormat="1" applyFont="1" applyFill="1" applyBorder="1" applyAlignment="1">
      <alignment horizontal="left" wrapText="1"/>
    </xf>
    <xf numFmtId="49" fontId="6" fillId="10" borderId="106" xfId="0" quotePrefix="1" applyNumberFormat="1" applyFont="1" applyFill="1" applyBorder="1" applyAlignment="1">
      <alignment horizontal="left" wrapText="1"/>
    </xf>
    <xf numFmtId="49" fontId="6" fillId="10" borderId="107" xfId="0" quotePrefix="1" applyNumberFormat="1" applyFont="1" applyFill="1" applyBorder="1" applyAlignment="1">
      <alignment horizontal="left" wrapText="1"/>
    </xf>
    <xf numFmtId="49" fontId="19" fillId="10" borderId="0" xfId="0" quotePrefix="1" applyNumberFormat="1" applyFont="1" applyFill="1" applyAlignment="1">
      <alignment horizontal="left" vertical="center" wrapText="1"/>
    </xf>
    <xf numFmtId="49" fontId="19" fillId="10" borderId="126" xfId="0" quotePrefix="1" applyNumberFormat="1"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72" xfId="0" applyFont="1" applyFill="1" applyBorder="1" applyAlignment="1">
      <alignment horizontal="center" vertical="center" wrapText="1"/>
    </xf>
    <xf numFmtId="0" fontId="4" fillId="3" borderId="2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3" fillId="4" borderId="70"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61"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84" xfId="0" applyFont="1" applyFill="1" applyBorder="1" applyAlignment="1">
      <alignment horizontal="center" vertical="center" wrapText="1"/>
    </xf>
    <xf numFmtId="0" fontId="3" fillId="4" borderId="86" xfId="0" applyFont="1" applyFill="1" applyBorder="1" applyAlignment="1">
      <alignment horizontal="center" vertical="center" wrapText="1"/>
    </xf>
    <xf numFmtId="0" fontId="3" fillId="4" borderId="84" xfId="0" applyFont="1" applyFill="1" applyBorder="1" applyAlignment="1">
      <alignment horizontal="center" vertical="center" wrapText="1"/>
    </xf>
    <xf numFmtId="0" fontId="3" fillId="4" borderId="93" xfId="0" applyFont="1" applyFill="1" applyBorder="1" applyAlignment="1">
      <alignment vertical="center" wrapText="1"/>
    </xf>
    <xf numFmtId="0" fontId="3" fillId="4" borderId="95" xfId="0" applyFont="1" applyFill="1" applyBorder="1" applyAlignment="1">
      <alignment vertical="center" wrapText="1"/>
    </xf>
    <xf numFmtId="0" fontId="3" fillId="3" borderId="93" xfId="0" applyFont="1" applyFill="1" applyBorder="1" applyAlignment="1">
      <alignment vertical="center" wrapText="1"/>
    </xf>
    <xf numFmtId="0" fontId="3" fillId="3" borderId="94" xfId="0" applyFont="1" applyFill="1" applyBorder="1" applyAlignment="1">
      <alignment vertical="center" wrapText="1"/>
    </xf>
    <xf numFmtId="0" fontId="3" fillId="4" borderId="94" xfId="0" applyFont="1" applyFill="1" applyBorder="1" applyAlignment="1">
      <alignment vertical="center" wrapText="1"/>
    </xf>
    <xf numFmtId="0" fontId="0" fillId="2" borderId="96" xfId="0" applyFill="1" applyBorder="1" applyAlignment="1">
      <alignment horizontal="center" vertical="center" wrapText="1"/>
    </xf>
    <xf numFmtId="0" fontId="0" fillId="2" borderId="46" xfId="0"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72" xfId="0" applyFont="1" applyFill="1" applyBorder="1" applyAlignment="1">
      <alignment horizontal="center" vertical="center" wrapText="1"/>
    </xf>
    <xf numFmtId="0" fontId="3" fillId="3" borderId="22" xfId="0" applyFont="1" applyFill="1" applyBorder="1" applyAlignment="1">
      <alignment vertical="center" wrapText="1"/>
    </xf>
    <xf numFmtId="0" fontId="3" fillId="3" borderId="11" xfId="0" applyFont="1" applyFill="1" applyBorder="1" applyAlignment="1">
      <alignment vertical="center" wrapText="1"/>
    </xf>
    <xf numFmtId="0" fontId="3" fillId="3" borderId="33"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4" borderId="22" xfId="0" applyFont="1" applyFill="1" applyBorder="1" applyAlignment="1">
      <alignment vertical="center" wrapText="1"/>
    </xf>
    <xf numFmtId="0" fontId="3" fillId="4" borderId="8" xfId="0" applyFont="1" applyFill="1" applyBorder="1" applyAlignment="1">
      <alignment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4" borderId="11" xfId="0" applyFont="1" applyFill="1" applyBorder="1" applyAlignment="1">
      <alignment vertical="center" wrapText="1"/>
    </xf>
    <xf numFmtId="0" fontId="1" fillId="2" borderId="87" xfId="0" applyFont="1" applyFill="1" applyBorder="1" applyAlignment="1">
      <alignment horizontal="center" vertical="center" wrapText="1"/>
    </xf>
    <xf numFmtId="0" fontId="0" fillId="2" borderId="57" xfId="0" applyFill="1" applyBorder="1" applyAlignment="1">
      <alignment horizontal="center" vertical="center" wrapText="1"/>
    </xf>
    <xf numFmtId="0" fontId="0" fillId="4" borderId="88" xfId="0" applyFill="1" applyBorder="1" applyAlignment="1">
      <alignment horizontal="center" vertical="center" wrapText="1"/>
    </xf>
    <xf numFmtId="0" fontId="0" fillId="4" borderId="89" xfId="0"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3" borderId="70"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4" borderId="47" xfId="0" applyFont="1" applyFill="1" applyBorder="1" applyAlignment="1">
      <alignment horizontal="center" vertical="center" wrapText="1"/>
    </xf>
    <xf numFmtId="0" fontId="3" fillId="4" borderId="6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0" fillId="4" borderId="90" xfId="0" applyFill="1" applyBorder="1" applyAlignment="1">
      <alignment horizontal="center" vertical="center" wrapText="1"/>
    </xf>
    <xf numFmtId="0" fontId="0" fillId="4" borderId="91" xfId="0" applyFill="1" applyBorder="1" applyAlignment="1">
      <alignment horizontal="center" vertical="center" wrapText="1"/>
    </xf>
    <xf numFmtId="0" fontId="0" fillId="4" borderId="73" xfId="0" applyFill="1" applyBorder="1" applyAlignment="1">
      <alignment horizontal="center" vertical="center" wrapText="1"/>
    </xf>
    <xf numFmtId="0" fontId="0" fillId="4" borderId="92" xfId="0" applyFill="1" applyBorder="1" applyAlignment="1">
      <alignment horizontal="center" vertical="center" wrapText="1"/>
    </xf>
    <xf numFmtId="0" fontId="3" fillId="4" borderId="15" xfId="0" applyFont="1" applyFill="1" applyBorder="1" applyAlignment="1">
      <alignment horizontal="center" vertical="center" wrapText="1"/>
    </xf>
    <xf numFmtId="0" fontId="1" fillId="2" borderId="48" xfId="0" applyFont="1" applyFill="1" applyBorder="1" applyAlignment="1">
      <alignment vertical="center" wrapText="1"/>
    </xf>
    <xf numFmtId="0" fontId="6" fillId="2" borderId="8" xfId="0" applyFont="1" applyFill="1" applyBorder="1" applyAlignment="1">
      <alignment vertical="center" wrapText="1"/>
    </xf>
    <xf numFmtId="0" fontId="6" fillId="2" borderId="11" xfId="0" applyFont="1" applyFill="1" applyBorder="1" applyAlignment="1">
      <alignment vertical="center" wrapText="1"/>
    </xf>
    <xf numFmtId="0" fontId="0" fillId="2" borderId="16"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3" fillId="3" borderId="24"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0" fillId="2" borderId="52" xfId="0" applyFill="1" applyBorder="1" applyAlignment="1">
      <alignment horizontal="center" vertical="center" wrapText="1"/>
    </xf>
    <xf numFmtId="0" fontId="4" fillId="4" borderId="22" xfId="0" applyFont="1" applyFill="1" applyBorder="1" applyAlignment="1">
      <alignment vertical="center" wrapText="1"/>
    </xf>
    <xf numFmtId="0" fontId="4" fillId="4" borderId="11" xfId="0" applyFont="1" applyFill="1" applyBorder="1" applyAlignment="1">
      <alignment vertical="center" wrapText="1"/>
    </xf>
    <xf numFmtId="0" fontId="4" fillId="3" borderId="22" xfId="0" applyFont="1" applyFill="1" applyBorder="1" applyAlignment="1">
      <alignment vertical="center" wrapText="1"/>
    </xf>
    <xf numFmtId="0" fontId="4" fillId="3" borderId="11" xfId="0" applyFont="1" applyFill="1" applyBorder="1" applyAlignment="1">
      <alignment vertical="center" wrapText="1"/>
    </xf>
    <xf numFmtId="0" fontId="0" fillId="2" borderId="15" xfId="0"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0" fillId="2" borderId="8" xfId="0" applyFill="1" applyBorder="1" applyAlignment="1">
      <alignment vertical="center" wrapText="1"/>
    </xf>
    <xf numFmtId="0" fontId="0" fillId="2" borderId="11" xfId="0" applyFill="1" applyBorder="1" applyAlignment="1">
      <alignment vertical="center" wrapText="1"/>
    </xf>
    <xf numFmtId="0" fontId="1" fillId="2" borderId="98" xfId="0" applyFont="1" applyFill="1" applyBorder="1" applyAlignment="1">
      <alignment horizontal="center" vertical="center" wrapText="1"/>
    </xf>
    <xf numFmtId="0" fontId="0" fillId="2" borderId="98" xfId="0" applyFill="1" applyBorder="1" applyAlignment="1">
      <alignment horizontal="center" vertical="center" wrapText="1"/>
    </xf>
    <xf numFmtId="0" fontId="0" fillId="2" borderId="55" xfId="0" applyFill="1" applyBorder="1" applyAlignment="1">
      <alignment horizontal="center" vertical="center" wrapText="1"/>
    </xf>
    <xf numFmtId="0" fontId="0" fillId="3" borderId="9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73" xfId="0" applyFill="1" applyBorder="1" applyAlignment="1">
      <alignment horizontal="center" vertical="center" wrapText="1"/>
    </xf>
    <xf numFmtId="0" fontId="0" fillId="3" borderId="92" xfId="0" applyFill="1" applyBorder="1" applyAlignment="1">
      <alignment horizontal="center" vertical="center" wrapText="1"/>
    </xf>
    <xf numFmtId="0" fontId="1" fillId="2" borderId="71" xfId="0" applyFont="1" applyFill="1" applyBorder="1" applyAlignment="1">
      <alignment horizontal="center" vertical="center" wrapText="1"/>
    </xf>
    <xf numFmtId="0" fontId="0" fillId="3" borderId="99" xfId="0" applyFill="1" applyBorder="1" applyAlignment="1">
      <alignment horizontal="center" vertical="center" wrapText="1"/>
    </xf>
    <xf numFmtId="0" fontId="0" fillId="3" borderId="74" xfId="0" applyFill="1" applyBorder="1" applyAlignment="1">
      <alignment horizontal="center" vertical="center" wrapText="1"/>
    </xf>
    <xf numFmtId="0" fontId="0" fillId="3" borderId="148" xfId="0" applyFill="1" applyBorder="1" applyAlignment="1">
      <alignment horizontal="center" vertical="center" wrapText="1"/>
    </xf>
    <xf numFmtId="0" fontId="0" fillId="3" borderId="149" xfId="0" applyFill="1" applyBorder="1" applyAlignment="1">
      <alignment horizontal="center" vertical="center" wrapText="1"/>
    </xf>
    <xf numFmtId="0" fontId="1" fillId="2" borderId="49" xfId="0" applyFont="1" applyFill="1" applyBorder="1" applyAlignment="1">
      <alignment horizontal="center" vertical="center" wrapText="1"/>
    </xf>
    <xf numFmtId="0" fontId="1" fillId="2" borderId="57" xfId="0" applyFont="1" applyFill="1" applyBorder="1" applyAlignment="1">
      <alignment horizontal="center" vertical="center" wrapText="1"/>
    </xf>
    <xf numFmtId="0" fontId="0" fillId="3" borderId="75" xfId="0" applyFill="1" applyBorder="1" applyAlignment="1">
      <alignment horizontal="center" vertical="center" wrapText="1"/>
    </xf>
    <xf numFmtId="0" fontId="0" fillId="3" borderId="102" xfId="0" applyFill="1" applyBorder="1" applyAlignment="1">
      <alignment horizontal="center" vertical="center" wrapText="1"/>
    </xf>
    <xf numFmtId="0" fontId="3" fillId="4" borderId="62" xfId="0" applyFont="1" applyFill="1" applyBorder="1" applyAlignment="1">
      <alignment vertical="center" wrapText="1"/>
    </xf>
    <xf numFmtId="0" fontId="15" fillId="7" borderId="105" xfId="0" applyFont="1" applyFill="1" applyBorder="1" applyAlignment="1">
      <alignment horizontal="left" vertical="center"/>
    </xf>
    <xf numFmtId="0" fontId="15" fillId="7" borderId="106" xfId="0" applyFont="1" applyFill="1" applyBorder="1" applyAlignment="1">
      <alignment horizontal="left" vertical="center"/>
    </xf>
    <xf numFmtId="0" fontId="15" fillId="7" borderId="108" xfId="0" applyFont="1" applyFill="1" applyBorder="1" applyAlignment="1">
      <alignment horizontal="left" vertical="center"/>
    </xf>
    <xf numFmtId="0" fontId="15" fillId="7" borderId="109" xfId="0" applyFont="1" applyFill="1" applyBorder="1" applyAlignment="1">
      <alignment horizontal="left" vertical="center"/>
    </xf>
    <xf numFmtId="49" fontId="18" fillId="10" borderId="105" xfId="0" applyNumberFormat="1" applyFont="1" applyFill="1" applyBorder="1" applyAlignment="1">
      <alignment horizontal="left"/>
    </xf>
    <xf numFmtId="49" fontId="18" fillId="10" borderId="106" xfId="0" applyNumberFormat="1" applyFont="1" applyFill="1" applyBorder="1" applyAlignment="1">
      <alignment horizontal="left"/>
    </xf>
    <xf numFmtId="49" fontId="18" fillId="10" borderId="107" xfId="0" applyNumberFormat="1" applyFont="1" applyFill="1" applyBorder="1" applyAlignment="1">
      <alignment horizontal="left"/>
    </xf>
    <xf numFmtId="49" fontId="22" fillId="10" borderId="105" xfId="0" applyNumberFormat="1" applyFont="1" applyFill="1" applyBorder="1" applyAlignment="1">
      <alignment horizontal="left" vertical="top" wrapText="1"/>
    </xf>
    <xf numFmtId="49" fontId="22" fillId="10" borderId="106" xfId="0" applyNumberFormat="1" applyFont="1" applyFill="1" applyBorder="1" applyAlignment="1">
      <alignment horizontal="left" vertical="top" wrapText="1"/>
    </xf>
    <xf numFmtId="49" fontId="22" fillId="10" borderId="107" xfId="0" applyNumberFormat="1" applyFont="1" applyFill="1" applyBorder="1" applyAlignment="1">
      <alignment horizontal="left" vertical="top" wrapText="1"/>
    </xf>
    <xf numFmtId="49" fontId="22" fillId="10" borderId="125" xfId="0" applyNumberFormat="1" applyFont="1" applyFill="1" applyBorder="1" applyAlignment="1">
      <alignment horizontal="left" vertical="top" wrapText="1"/>
    </xf>
    <xf numFmtId="49" fontId="22" fillId="10" borderId="0" xfId="0" applyNumberFormat="1" applyFont="1" applyFill="1" applyAlignment="1">
      <alignment horizontal="left" vertical="top" wrapText="1"/>
    </xf>
    <xf numFmtId="49" fontId="22" fillId="10" borderId="126" xfId="0" applyNumberFormat="1" applyFont="1" applyFill="1" applyBorder="1" applyAlignment="1">
      <alignment horizontal="left" vertical="top" wrapText="1"/>
    </xf>
    <xf numFmtId="49" fontId="22" fillId="10" borderId="108" xfId="0" applyNumberFormat="1" applyFont="1" applyFill="1" applyBorder="1" applyAlignment="1">
      <alignment horizontal="left" vertical="top" wrapText="1"/>
    </xf>
    <xf numFmtId="49" fontId="22" fillId="10" borderId="109" xfId="0" applyNumberFormat="1" applyFont="1" applyFill="1" applyBorder="1" applyAlignment="1">
      <alignment horizontal="left" vertical="top" wrapText="1"/>
    </xf>
    <xf numFmtId="49" fontId="22" fillId="10" borderId="110" xfId="0" applyNumberFormat="1" applyFont="1" applyFill="1" applyBorder="1" applyAlignment="1">
      <alignment horizontal="left" vertical="top" wrapText="1"/>
    </xf>
    <xf numFmtId="49" fontId="19" fillId="10" borderId="125" xfId="0" applyNumberFormat="1" applyFont="1" applyFill="1" applyBorder="1" applyAlignment="1">
      <alignment horizontal="left" wrapText="1"/>
    </xf>
    <xf numFmtId="49" fontId="19" fillId="10" borderId="0" xfId="0" applyNumberFormat="1" applyFont="1" applyFill="1" applyAlignment="1">
      <alignment horizontal="left" wrapText="1"/>
    </xf>
    <xf numFmtId="49" fontId="19" fillId="10" borderId="126" xfId="0" applyNumberFormat="1" applyFont="1" applyFill="1" applyBorder="1" applyAlignment="1">
      <alignment horizontal="left" wrapText="1"/>
    </xf>
    <xf numFmtId="49" fontId="19" fillId="10" borderId="108" xfId="0" applyNumberFormat="1" applyFont="1" applyFill="1" applyBorder="1" applyAlignment="1">
      <alignment horizontal="left" wrapText="1"/>
    </xf>
    <xf numFmtId="49" fontId="19" fillId="10" borderId="109" xfId="0" applyNumberFormat="1" applyFont="1" applyFill="1" applyBorder="1" applyAlignment="1">
      <alignment horizontal="left" wrapText="1"/>
    </xf>
    <xf numFmtId="49" fontId="19" fillId="10" borderId="110" xfId="0" applyNumberFormat="1" applyFont="1" applyFill="1" applyBorder="1" applyAlignment="1">
      <alignment horizontal="left" wrapText="1"/>
    </xf>
    <xf numFmtId="0" fontId="26" fillId="8" borderId="0" xfId="0" applyFont="1" applyFill="1" applyAlignment="1" applyProtection="1">
      <alignment horizontal="center" vertical="center" wrapText="1"/>
      <protection locked="0"/>
    </xf>
    <xf numFmtId="0" fontId="27" fillId="7" borderId="105" xfId="0" applyFont="1" applyFill="1" applyBorder="1" applyAlignment="1">
      <alignment horizontal="center" vertical="center" wrapText="1"/>
    </xf>
    <xf numFmtId="0" fontId="27" fillId="7" borderId="106" xfId="0" applyFont="1" applyFill="1" applyBorder="1" applyAlignment="1">
      <alignment horizontal="center" vertical="center"/>
    </xf>
    <xf numFmtId="0" fontId="27" fillId="7" borderId="107" xfId="0" applyFont="1" applyFill="1" applyBorder="1" applyAlignment="1">
      <alignment horizontal="center" vertical="center"/>
    </xf>
    <xf numFmtId="0" fontId="27" fillId="7" borderId="125" xfId="0" applyFont="1" applyFill="1" applyBorder="1" applyAlignment="1">
      <alignment horizontal="center" vertical="center"/>
    </xf>
    <xf numFmtId="0" fontId="27" fillId="7" borderId="0" xfId="0" applyFont="1" applyFill="1" applyAlignment="1">
      <alignment horizontal="center" vertical="center"/>
    </xf>
    <xf numFmtId="0" fontId="27" fillId="7" borderId="126" xfId="0" applyFont="1" applyFill="1" applyBorder="1" applyAlignment="1">
      <alignment horizontal="center" vertical="center"/>
    </xf>
    <xf numFmtId="0" fontId="27" fillId="7" borderId="108" xfId="0" applyFont="1" applyFill="1" applyBorder="1" applyAlignment="1">
      <alignment horizontal="center" vertical="center"/>
    </xf>
    <xf numFmtId="0" fontId="27" fillId="7" borderId="109" xfId="0" applyFont="1" applyFill="1" applyBorder="1" applyAlignment="1">
      <alignment horizontal="center" vertical="center"/>
    </xf>
    <xf numFmtId="0" fontId="27" fillId="7" borderId="110" xfId="0" applyFont="1" applyFill="1" applyBorder="1" applyAlignment="1">
      <alignment horizontal="center" vertical="center"/>
    </xf>
    <xf numFmtId="0" fontId="27" fillId="7" borderId="105" xfId="0" applyFont="1" applyFill="1" applyBorder="1" applyAlignment="1">
      <alignment horizontal="center"/>
    </xf>
    <xf numFmtId="0" fontId="27" fillId="7" borderId="106" xfId="0" applyFont="1" applyFill="1" applyBorder="1" applyAlignment="1">
      <alignment horizontal="center"/>
    </xf>
    <xf numFmtId="0" fontId="27" fillId="7" borderId="107" xfId="0" applyFont="1" applyFill="1" applyBorder="1" applyAlignment="1">
      <alignment horizontal="center"/>
    </xf>
    <xf numFmtId="0" fontId="28" fillId="7" borderId="127" xfId="0" applyFont="1" applyFill="1" applyBorder="1" applyAlignment="1">
      <alignment horizontal="center" vertical="center" wrapText="1"/>
    </xf>
    <xf numFmtId="0" fontId="28" fillId="7" borderId="108" xfId="0" applyFont="1" applyFill="1" applyBorder="1" applyAlignment="1">
      <alignment horizontal="center" vertical="center" wrapText="1"/>
    </xf>
    <xf numFmtId="0" fontId="28" fillId="7" borderId="128" xfId="0" applyFont="1" applyFill="1" applyBorder="1" applyAlignment="1">
      <alignment horizontal="center" vertical="center" wrapText="1"/>
    </xf>
    <xf numFmtId="0" fontId="28" fillId="7" borderId="130" xfId="0" applyFont="1" applyFill="1" applyBorder="1" applyAlignment="1">
      <alignment horizontal="center" vertical="center" wrapText="1"/>
    </xf>
    <xf numFmtId="0" fontId="29" fillId="7" borderId="89" xfId="0" applyFont="1" applyFill="1" applyBorder="1" applyAlignment="1">
      <alignment horizontal="center" vertical="center" wrapText="1"/>
    </xf>
    <xf numFmtId="0" fontId="29" fillId="7" borderId="109" xfId="0" applyFont="1" applyFill="1" applyBorder="1" applyAlignment="1">
      <alignment horizontal="center" vertical="center" wrapText="1"/>
    </xf>
    <xf numFmtId="0" fontId="29" fillId="7" borderId="129" xfId="0" applyFont="1" applyFill="1" applyBorder="1" applyAlignment="1">
      <alignment horizontal="center" vertical="center" wrapText="1"/>
    </xf>
    <xf numFmtId="0" fontId="29" fillId="7" borderId="131" xfId="0" applyFont="1" applyFill="1" applyBorder="1" applyAlignment="1">
      <alignment horizontal="center" vertical="center" wrapText="1"/>
    </xf>
    <xf numFmtId="0" fontId="1" fillId="8" borderId="0" xfId="0" applyFont="1" applyFill="1" applyAlignment="1">
      <alignment horizontal="center" vertical="center"/>
    </xf>
    <xf numFmtId="0" fontId="14" fillId="8" borderId="0" xfId="0" applyFont="1" applyFill="1" applyAlignment="1">
      <alignment horizontal="center" vertical="center"/>
    </xf>
    <xf numFmtId="10" fontId="30" fillId="8" borderId="135" xfId="0" applyNumberFormat="1" applyFont="1" applyFill="1" applyBorder="1" applyAlignment="1">
      <alignment horizontal="left" vertical="center" wrapText="1"/>
    </xf>
    <xf numFmtId="10" fontId="30" fillId="8" borderId="136" xfId="0" applyNumberFormat="1" applyFont="1" applyFill="1" applyBorder="1" applyAlignment="1">
      <alignment horizontal="left" vertical="center" wrapText="1"/>
    </xf>
    <xf numFmtId="10" fontId="30" fillId="8" borderId="137" xfId="0" applyNumberFormat="1" applyFont="1" applyFill="1" applyBorder="1" applyAlignment="1">
      <alignment horizontal="left" vertical="center" wrapText="1"/>
    </xf>
    <xf numFmtId="0" fontId="30" fillId="8" borderId="141" xfId="0" applyFont="1" applyFill="1" applyBorder="1" applyAlignment="1">
      <alignment horizontal="left" vertical="center" wrapText="1"/>
    </xf>
    <xf numFmtId="0" fontId="30" fillId="8" borderId="142" xfId="0" applyFont="1" applyFill="1" applyBorder="1" applyAlignment="1">
      <alignment horizontal="left" vertical="center" wrapText="1"/>
    </xf>
    <xf numFmtId="0" fontId="30" fillId="8" borderId="143"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30" fillId="8" borderId="105" xfId="0" applyFont="1" applyFill="1" applyBorder="1" applyAlignment="1">
      <alignment horizontal="left" vertical="center" wrapText="1"/>
    </xf>
    <xf numFmtId="0" fontId="30" fillId="8" borderId="106" xfId="0" applyFont="1" applyFill="1" applyBorder="1" applyAlignment="1">
      <alignment horizontal="left" vertical="center" wrapText="1"/>
    </xf>
    <xf numFmtId="0" fontId="30" fillId="8" borderId="107" xfId="0" applyFont="1" applyFill="1" applyBorder="1" applyAlignment="1">
      <alignment horizontal="left" vertical="center" wrapText="1"/>
    </xf>
    <xf numFmtId="10" fontId="0" fillId="7" borderId="133" xfId="0" applyNumberFormat="1" applyFill="1" applyBorder="1" applyAlignment="1">
      <alignment horizontal="center" vertical="center"/>
    </xf>
    <xf numFmtId="10" fontId="0" fillId="7" borderId="139" xfId="0" applyNumberFormat="1" applyFill="1" applyBorder="1" applyAlignment="1">
      <alignment horizontal="center" vertical="center"/>
    </xf>
    <xf numFmtId="10" fontId="0" fillId="7" borderId="130" xfId="0" applyNumberFormat="1" applyFill="1" applyBorder="1" applyAlignment="1">
      <alignment horizontal="center" vertical="center"/>
    </xf>
    <xf numFmtId="1" fontId="6" fillId="12" borderId="106"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109" xfId="0" applyNumberFormat="1" applyFont="1" applyFill="1" applyBorder="1" applyAlignment="1">
      <alignment horizontal="center" vertical="center"/>
    </xf>
    <xf numFmtId="164" fontId="6" fillId="13" borderId="134" xfId="0" applyNumberFormat="1" applyFont="1" applyFill="1" applyBorder="1" applyAlignment="1">
      <alignment horizontal="center" vertical="center"/>
    </xf>
    <xf numFmtId="164" fontId="6" fillId="13" borderId="140" xfId="0" applyNumberFormat="1" applyFont="1" applyFill="1" applyBorder="1" applyAlignment="1">
      <alignment horizontal="center" vertical="center"/>
    </xf>
    <xf numFmtId="164" fontId="6" fillId="13" borderId="131" xfId="0" applyNumberFormat="1" applyFont="1" applyFill="1" applyBorder="1" applyAlignment="1">
      <alignment horizontal="center" vertical="center"/>
    </xf>
    <xf numFmtId="0" fontId="1" fillId="8" borderId="0" xfId="0" applyFont="1" applyFill="1" applyAlignment="1">
      <alignment horizontal="left" vertical="center" wrapText="1"/>
    </xf>
    <xf numFmtId="0" fontId="25" fillId="8" borderId="0" xfId="0" applyFont="1" applyFill="1" applyAlignment="1">
      <alignment horizontal="left" vertical="top" wrapText="1"/>
    </xf>
    <xf numFmtId="0" fontId="25" fillId="8" borderId="0" xfId="0" quotePrefix="1" applyFont="1" applyFill="1" applyAlignment="1">
      <alignment horizontal="left" vertical="top" wrapText="1"/>
    </xf>
    <xf numFmtId="0" fontId="31" fillId="8" borderId="0" xfId="0" applyFont="1" applyFill="1" applyAlignment="1" applyProtection="1">
      <alignment horizontal="center" vertical="center" wrapText="1"/>
      <protection hidden="1"/>
    </xf>
    <xf numFmtId="0" fontId="3" fillId="4" borderId="19"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4" borderId="155"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00" xfId="0" applyFont="1" applyFill="1" applyBorder="1" applyAlignment="1">
      <alignment horizontal="center" vertical="center" wrapText="1"/>
    </xf>
    <xf numFmtId="49" fontId="19" fillId="10" borderId="125" xfId="0" applyNumberFormat="1" applyFont="1" applyFill="1" applyBorder="1" applyAlignment="1">
      <alignment horizontal="left" vertical="center" wrapText="1"/>
    </xf>
    <xf numFmtId="0" fontId="8" fillId="4" borderId="1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66" xfId="0" applyFont="1" applyFill="1" applyBorder="1" applyAlignment="1">
      <alignment horizontal="center" vertical="center" wrapText="1"/>
    </xf>
    <xf numFmtId="0" fontId="8" fillId="4" borderId="69" xfId="0" applyFont="1" applyFill="1" applyBorder="1" applyAlignment="1">
      <alignment horizontal="center" vertical="center" wrapText="1"/>
    </xf>
    <xf numFmtId="0" fontId="8" fillId="4" borderId="67"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7" fillId="2" borderId="81" xfId="0" applyFont="1" applyFill="1" applyBorder="1" applyAlignment="1">
      <alignment horizontal="center" vertical="center" wrapText="1"/>
    </xf>
    <xf numFmtId="0" fontId="7" fillId="2" borderId="101"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2" fillId="2" borderId="9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3" fillId="4" borderId="153" xfId="0" applyFont="1" applyFill="1" applyBorder="1" applyAlignment="1">
      <alignment horizontal="center" vertical="center" wrapText="1"/>
    </xf>
    <xf numFmtId="0" fontId="3" fillId="3" borderId="97" xfId="0" applyFont="1" applyFill="1" applyBorder="1" applyAlignment="1">
      <alignment horizontal="center" vertical="center" wrapText="1"/>
    </xf>
    <xf numFmtId="0" fontId="3" fillId="3" borderId="67" xfId="0" applyFont="1" applyFill="1" applyBorder="1" applyAlignment="1">
      <alignment horizontal="center" vertical="center" wrapText="1"/>
    </xf>
    <xf numFmtId="0" fontId="3" fillId="6" borderId="97"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3" fillId="3" borderId="147"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0" fillId="5" borderId="46" xfId="0" applyFill="1" applyBorder="1" applyAlignment="1">
      <alignment horizontal="center"/>
    </xf>
    <xf numFmtId="0" fontId="8" fillId="4" borderId="64" xfId="0" applyFont="1" applyFill="1" applyBorder="1" applyAlignment="1">
      <alignment horizontal="center" vertical="center" wrapText="1"/>
    </xf>
    <xf numFmtId="0" fontId="8" fillId="4" borderId="150" xfId="0" applyFont="1" applyFill="1" applyBorder="1" applyAlignment="1">
      <alignment horizontal="center" vertical="center" wrapText="1"/>
    </xf>
    <xf numFmtId="0" fontId="8" fillId="4" borderId="65"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11" xfId="0" applyFont="1" applyFill="1" applyBorder="1" applyAlignment="1">
      <alignment horizontal="center" vertical="center" wrapText="1"/>
    </xf>
    <xf numFmtId="2" fontId="3" fillId="4" borderId="33" xfId="0" applyNumberFormat="1" applyFont="1" applyFill="1" applyBorder="1" applyAlignment="1">
      <alignment horizontal="center" vertical="center" wrapText="1"/>
    </xf>
    <xf numFmtId="2" fontId="3" fillId="4" borderId="25" xfId="0" applyNumberFormat="1" applyFont="1" applyFill="1" applyBorder="1" applyAlignment="1">
      <alignment horizontal="center" vertical="center" wrapText="1"/>
    </xf>
    <xf numFmtId="2" fontId="3" fillId="4" borderId="58" xfId="0" applyNumberFormat="1" applyFont="1" applyFill="1" applyBorder="1" applyAlignment="1">
      <alignment horizontal="center" vertical="center" wrapText="1"/>
    </xf>
    <xf numFmtId="2" fontId="3" fillId="4" borderId="59" xfId="0" applyNumberFormat="1"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wrapText="1"/>
    </xf>
    <xf numFmtId="2" fontId="3" fillId="3" borderId="33" xfId="0" applyNumberFormat="1" applyFont="1" applyFill="1" applyBorder="1" applyAlignment="1">
      <alignment horizontal="center" vertical="center" wrapText="1"/>
    </xf>
    <xf numFmtId="2" fontId="3" fillId="3" borderId="24" xfId="0" applyNumberFormat="1" applyFont="1" applyFill="1" applyBorder="1" applyAlignment="1">
      <alignment horizontal="center" vertical="center" wrapText="1"/>
    </xf>
    <xf numFmtId="2" fontId="3" fillId="3" borderId="47" xfId="0" applyNumberFormat="1" applyFont="1" applyFill="1" applyBorder="1" applyAlignment="1">
      <alignment horizontal="center" vertical="center" wrapText="1"/>
    </xf>
    <xf numFmtId="2" fontId="3" fillId="3" borderId="55" xfId="0" applyNumberFormat="1" applyFont="1" applyFill="1" applyBorder="1" applyAlignment="1">
      <alignment horizontal="center" vertical="center" wrapText="1"/>
    </xf>
    <xf numFmtId="2" fontId="3" fillId="3" borderId="56" xfId="0" applyNumberFormat="1" applyFont="1" applyFill="1" applyBorder="1" applyAlignment="1">
      <alignment horizontal="center" vertical="center" wrapText="1"/>
    </xf>
    <xf numFmtId="2" fontId="3" fillId="4" borderId="49" xfId="0" applyNumberFormat="1" applyFont="1" applyFill="1" applyBorder="1" applyAlignment="1">
      <alignment horizontal="center" vertical="center" wrapText="1"/>
    </xf>
    <xf numFmtId="2" fontId="3" fillId="4" borderId="57" xfId="0" applyNumberFormat="1" applyFont="1" applyFill="1" applyBorder="1" applyAlignment="1">
      <alignment horizontal="center" vertical="center" wrapText="1"/>
    </xf>
    <xf numFmtId="2" fontId="3" fillId="3" borderId="25" xfId="0" applyNumberFormat="1"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3" fillId="4" borderId="54" xfId="0" applyNumberFormat="1" applyFont="1" applyFill="1" applyBorder="1" applyAlignment="1">
      <alignment horizontal="center" vertical="center" wrapText="1"/>
    </xf>
    <xf numFmtId="2" fontId="3" fillId="4" borderId="16"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0" fillId="4" borderId="51" xfId="0" applyFill="1" applyBorder="1" applyAlignment="1">
      <alignment horizontal="right" vertical="center" wrapText="1" indent="1"/>
    </xf>
    <xf numFmtId="0" fontId="0" fillId="4" borderId="46" xfId="0" applyFill="1" applyBorder="1" applyAlignment="1">
      <alignment horizontal="right" vertical="center" wrapText="1" indent="1"/>
    </xf>
    <xf numFmtId="0" fontId="0" fillId="4" borderId="52" xfId="0" applyFill="1" applyBorder="1" applyAlignment="1">
      <alignment horizontal="right" vertical="center" wrapText="1" indent="1"/>
    </xf>
    <xf numFmtId="0" fontId="3" fillId="4" borderId="12"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0" fontId="3" fillId="4" borderId="8"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15" fillId="7" borderId="105" xfId="0" applyFont="1" applyFill="1" applyBorder="1" applyAlignment="1">
      <alignment horizontal="center" vertical="center"/>
    </xf>
    <xf numFmtId="0" fontId="15" fillId="7" borderId="106" xfId="0" applyFont="1" applyFill="1" applyBorder="1" applyAlignment="1">
      <alignment horizontal="center" vertical="center"/>
    </xf>
    <xf numFmtId="0" fontId="15" fillId="7" borderId="107" xfId="0" applyFont="1" applyFill="1" applyBorder="1" applyAlignment="1">
      <alignment horizontal="center" vertical="center"/>
    </xf>
    <xf numFmtId="0" fontId="15" fillId="7" borderId="108" xfId="0" applyFont="1" applyFill="1" applyBorder="1" applyAlignment="1">
      <alignment horizontal="center" vertical="center"/>
    </xf>
    <xf numFmtId="0" fontId="15" fillId="7" borderId="109" xfId="0" applyFont="1" applyFill="1" applyBorder="1" applyAlignment="1">
      <alignment horizontal="center" vertical="center"/>
    </xf>
    <xf numFmtId="0" fontId="15" fillId="7" borderId="110" xfId="0" applyFont="1" applyFill="1" applyBorder="1" applyAlignment="1">
      <alignment horizontal="center" vertical="center"/>
    </xf>
    <xf numFmtId="0" fontId="37" fillId="8" borderId="134" xfId="0" applyFont="1" applyFill="1" applyBorder="1" applyAlignment="1">
      <alignment horizontal="left" vertical="center" wrapText="1"/>
    </xf>
    <xf numFmtId="0" fontId="37" fillId="8" borderId="140" xfId="0" applyFont="1" applyFill="1" applyBorder="1" applyAlignment="1">
      <alignment horizontal="left" vertical="center" wrapText="1"/>
    </xf>
    <xf numFmtId="0" fontId="37" fillId="8" borderId="131" xfId="0" applyFont="1" applyFill="1" applyBorder="1" applyAlignment="1">
      <alignment horizontal="left" vertical="center" wrapText="1"/>
    </xf>
    <xf numFmtId="0" fontId="36" fillId="8" borderId="134" xfId="0" applyFont="1" applyFill="1" applyBorder="1" applyAlignment="1">
      <alignment vertical="center" wrapText="1"/>
    </xf>
    <xf numFmtId="0" fontId="36" fillId="8" borderId="131" xfId="0" applyFont="1" applyFill="1" applyBorder="1" applyAlignment="1">
      <alignment vertical="center" wrapText="1"/>
    </xf>
    <xf numFmtId="0" fontId="36" fillId="8" borderId="140" xfId="0" applyFont="1" applyFill="1" applyBorder="1" applyAlignment="1">
      <alignment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172674</xdr:colOff>
      <xdr:row>43</xdr:row>
      <xdr:rowOff>53742</xdr:rowOff>
    </xdr:to>
    <xdr:pic>
      <xdr:nvPicPr>
        <xdr:cNvPr id="2" name="Image 1">
          <a:extLst>
            <a:ext uri="{FF2B5EF4-FFF2-40B4-BE49-F238E27FC236}">
              <a16:creationId xmlns:a16="http://schemas.microsoft.com/office/drawing/2014/main" id="{ABBA8AB1-408B-4D7F-A8D7-EDA5590C7407}"/>
            </a:ext>
          </a:extLst>
        </xdr:cNvPr>
        <xdr:cNvPicPr>
          <a:picLocks noChangeAspect="1"/>
        </xdr:cNvPicPr>
      </xdr:nvPicPr>
      <xdr:blipFill rotWithShape="1">
        <a:blip xmlns:r="http://schemas.openxmlformats.org/officeDocument/2006/relationships" r:embed="rId1"/>
        <a:srcRect l="1479" t="34782" r="7253" b="53202"/>
        <a:stretch/>
      </xdr:blipFill>
      <xdr:spPr>
        <a:xfrm>
          <a:off x="0" y="72961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686924</xdr:colOff>
      <xdr:row>6</xdr:row>
      <xdr:rowOff>11430</xdr:rowOff>
    </xdr:from>
    <xdr:to>
      <xdr:col>6</xdr:col>
      <xdr:colOff>684781</xdr:colOff>
      <xdr:row>18</xdr:row>
      <xdr:rowOff>1849755</xdr:rowOff>
    </xdr:to>
    <xdr:pic>
      <xdr:nvPicPr>
        <xdr:cNvPr id="3" name="Image 2">
          <a:extLst>
            <a:ext uri="{FF2B5EF4-FFF2-40B4-BE49-F238E27FC236}">
              <a16:creationId xmlns:a16="http://schemas.microsoft.com/office/drawing/2014/main" id="{59893A7D-9E56-414C-96FC-0F7143C80269}"/>
            </a:ext>
          </a:extLst>
        </xdr:cNvPr>
        <xdr:cNvPicPr>
          <a:picLocks noChangeAspect="1"/>
        </xdr:cNvPicPr>
      </xdr:nvPicPr>
      <xdr:blipFill>
        <a:blip xmlns:r="http://schemas.openxmlformats.org/officeDocument/2006/relationships" r:embed="rId1"/>
        <a:stretch>
          <a:fillRect/>
        </a:stretch>
      </xdr:blipFill>
      <xdr:spPr>
        <a:xfrm>
          <a:off x="686924" y="1163955"/>
          <a:ext cx="5027057" cy="4124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4</xdr:row>
      <xdr:rowOff>66675</xdr:rowOff>
    </xdr:from>
    <xdr:to>
      <xdr:col>1</xdr:col>
      <xdr:colOff>2498651</xdr:colOff>
      <xdr:row>4</xdr:row>
      <xdr:rowOff>428625</xdr:rowOff>
    </xdr:to>
    <xdr:pic>
      <xdr:nvPicPr>
        <xdr:cNvPr id="2" name="Image 2" descr="A001">
          <a:extLst>
            <a:ext uri="{FF2B5EF4-FFF2-40B4-BE49-F238E27FC236}">
              <a16:creationId xmlns:a16="http://schemas.microsoft.com/office/drawing/2014/main" id="{3AE32442-D51D-4F57-AC90-6D72A8AF88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5</xdr:row>
      <xdr:rowOff>9525</xdr:rowOff>
    </xdr:from>
    <xdr:to>
      <xdr:col>1</xdr:col>
      <xdr:colOff>2076451</xdr:colOff>
      <xdr:row>5</xdr:row>
      <xdr:rowOff>458088</xdr:rowOff>
    </xdr:to>
    <xdr:pic>
      <xdr:nvPicPr>
        <xdr:cNvPr id="3" name="Image 3" descr="A002">
          <a:extLst>
            <a:ext uri="{FF2B5EF4-FFF2-40B4-BE49-F238E27FC236}">
              <a16:creationId xmlns:a16="http://schemas.microsoft.com/office/drawing/2014/main" id="{E02BDB27-6D81-4099-B9DF-3FE1DC9B11F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6</xdr:row>
      <xdr:rowOff>47625</xdr:rowOff>
    </xdr:from>
    <xdr:to>
      <xdr:col>1</xdr:col>
      <xdr:colOff>2432954</xdr:colOff>
      <xdr:row>6</xdr:row>
      <xdr:rowOff>561975</xdr:rowOff>
    </xdr:to>
    <xdr:pic>
      <xdr:nvPicPr>
        <xdr:cNvPr id="4" name="Image 4" descr="A003">
          <a:extLst>
            <a:ext uri="{FF2B5EF4-FFF2-40B4-BE49-F238E27FC236}">
              <a16:creationId xmlns:a16="http://schemas.microsoft.com/office/drawing/2014/main" id="{BF8160FF-A9B7-4CD0-8942-8F8ACA302E9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7</xdr:row>
      <xdr:rowOff>47625</xdr:rowOff>
    </xdr:from>
    <xdr:to>
      <xdr:col>1</xdr:col>
      <xdr:colOff>2314575</xdr:colOff>
      <xdr:row>7</xdr:row>
      <xdr:rowOff>710299</xdr:rowOff>
    </xdr:to>
    <xdr:pic>
      <xdr:nvPicPr>
        <xdr:cNvPr id="5" name="Image 27" descr="A004">
          <a:extLst>
            <a:ext uri="{FF2B5EF4-FFF2-40B4-BE49-F238E27FC236}">
              <a16:creationId xmlns:a16="http://schemas.microsoft.com/office/drawing/2014/main" id="{0F372B2F-9EC8-4F13-8E83-1A6EF75CFD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8</xdr:row>
      <xdr:rowOff>95251</xdr:rowOff>
    </xdr:from>
    <xdr:to>
      <xdr:col>1</xdr:col>
      <xdr:colOff>2409825</xdr:colOff>
      <xdr:row>8</xdr:row>
      <xdr:rowOff>617103</xdr:rowOff>
    </xdr:to>
    <xdr:pic>
      <xdr:nvPicPr>
        <xdr:cNvPr id="6" name="Image 28" descr="A005">
          <a:extLst>
            <a:ext uri="{FF2B5EF4-FFF2-40B4-BE49-F238E27FC236}">
              <a16:creationId xmlns:a16="http://schemas.microsoft.com/office/drawing/2014/main" id="{28C071D7-9C8C-48AF-9801-061CB6D57B7C}"/>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9</xdr:row>
      <xdr:rowOff>91426</xdr:rowOff>
    </xdr:from>
    <xdr:to>
      <xdr:col>1</xdr:col>
      <xdr:colOff>2109513</xdr:colOff>
      <xdr:row>9</xdr:row>
      <xdr:rowOff>755787</xdr:rowOff>
    </xdr:to>
    <xdr:pic>
      <xdr:nvPicPr>
        <xdr:cNvPr id="7" name="Image 29" descr="A006">
          <a:extLst>
            <a:ext uri="{FF2B5EF4-FFF2-40B4-BE49-F238E27FC236}">
              <a16:creationId xmlns:a16="http://schemas.microsoft.com/office/drawing/2014/main" id="{B66DF0FA-99C7-4323-8B47-8AA4B19B64F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10</xdr:row>
      <xdr:rowOff>104775</xdr:rowOff>
    </xdr:from>
    <xdr:to>
      <xdr:col>1</xdr:col>
      <xdr:colOff>2083650</xdr:colOff>
      <xdr:row>10</xdr:row>
      <xdr:rowOff>600075</xdr:rowOff>
    </xdr:to>
    <xdr:pic>
      <xdr:nvPicPr>
        <xdr:cNvPr id="8" name="Image 30" descr="A007">
          <a:extLst>
            <a:ext uri="{FF2B5EF4-FFF2-40B4-BE49-F238E27FC236}">
              <a16:creationId xmlns:a16="http://schemas.microsoft.com/office/drawing/2014/main" id="{32B93C26-BF35-4C15-9ED5-11D853DB271E}"/>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11</xdr:row>
      <xdr:rowOff>38101</xdr:rowOff>
    </xdr:from>
    <xdr:to>
      <xdr:col>1</xdr:col>
      <xdr:colOff>2562225</xdr:colOff>
      <xdr:row>11</xdr:row>
      <xdr:rowOff>678167</xdr:rowOff>
    </xdr:to>
    <xdr:pic>
      <xdr:nvPicPr>
        <xdr:cNvPr id="9" name="Image 31" descr="A008">
          <a:extLst>
            <a:ext uri="{FF2B5EF4-FFF2-40B4-BE49-F238E27FC236}">
              <a16:creationId xmlns:a16="http://schemas.microsoft.com/office/drawing/2014/main" id="{59DE2170-026F-46C1-84E1-EE0EB16DE397}"/>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123825</xdr:rowOff>
    </xdr:from>
    <xdr:to>
      <xdr:col>1</xdr:col>
      <xdr:colOff>2576356</xdr:colOff>
      <xdr:row>12</xdr:row>
      <xdr:rowOff>609600</xdr:rowOff>
    </xdr:to>
    <xdr:pic>
      <xdr:nvPicPr>
        <xdr:cNvPr id="10" name="Image 32" descr="A009">
          <a:extLst>
            <a:ext uri="{FF2B5EF4-FFF2-40B4-BE49-F238E27FC236}">
              <a16:creationId xmlns:a16="http://schemas.microsoft.com/office/drawing/2014/main" id="{7EF38D1B-1B98-44F0-A143-356D77D47792}"/>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13</xdr:row>
      <xdr:rowOff>85726</xdr:rowOff>
    </xdr:from>
    <xdr:to>
      <xdr:col>1</xdr:col>
      <xdr:colOff>2476500</xdr:colOff>
      <xdr:row>13</xdr:row>
      <xdr:rowOff>506610</xdr:rowOff>
    </xdr:to>
    <xdr:pic>
      <xdr:nvPicPr>
        <xdr:cNvPr id="11" name="Image 33" descr="A010">
          <a:extLst>
            <a:ext uri="{FF2B5EF4-FFF2-40B4-BE49-F238E27FC236}">
              <a16:creationId xmlns:a16="http://schemas.microsoft.com/office/drawing/2014/main" id="{7DF2B936-6DB5-42C7-9E18-AB361E4D6F48}"/>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14</xdr:row>
      <xdr:rowOff>57150</xdr:rowOff>
    </xdr:from>
    <xdr:to>
      <xdr:col>1</xdr:col>
      <xdr:colOff>2310612</xdr:colOff>
      <xdr:row>14</xdr:row>
      <xdr:rowOff>545662</xdr:rowOff>
    </xdr:to>
    <xdr:pic>
      <xdr:nvPicPr>
        <xdr:cNvPr id="12" name="Image 34" descr="A011">
          <a:extLst>
            <a:ext uri="{FF2B5EF4-FFF2-40B4-BE49-F238E27FC236}">
              <a16:creationId xmlns:a16="http://schemas.microsoft.com/office/drawing/2014/main" id="{19CF6FAE-BDAD-4480-8C52-D9245F5FA832}"/>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15</xdr:row>
      <xdr:rowOff>95250</xdr:rowOff>
    </xdr:from>
    <xdr:to>
      <xdr:col>1</xdr:col>
      <xdr:colOff>2257425</xdr:colOff>
      <xdr:row>15</xdr:row>
      <xdr:rowOff>661307</xdr:rowOff>
    </xdr:to>
    <xdr:pic>
      <xdr:nvPicPr>
        <xdr:cNvPr id="13" name="Image 35" descr="A012">
          <a:extLst>
            <a:ext uri="{FF2B5EF4-FFF2-40B4-BE49-F238E27FC236}">
              <a16:creationId xmlns:a16="http://schemas.microsoft.com/office/drawing/2014/main" id="{651F4F42-884F-4EE6-8B1D-8D1B527F2056}"/>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16</xdr:row>
      <xdr:rowOff>66675</xdr:rowOff>
    </xdr:from>
    <xdr:to>
      <xdr:col>1</xdr:col>
      <xdr:colOff>2409825</xdr:colOff>
      <xdr:row>16</xdr:row>
      <xdr:rowOff>692888</xdr:rowOff>
    </xdr:to>
    <xdr:pic>
      <xdr:nvPicPr>
        <xdr:cNvPr id="14" name="Image 36" descr="A013">
          <a:extLst>
            <a:ext uri="{FF2B5EF4-FFF2-40B4-BE49-F238E27FC236}">
              <a16:creationId xmlns:a16="http://schemas.microsoft.com/office/drawing/2014/main" id="{D341C9DC-B4A1-4456-A7F2-4DD6112E1EF7}"/>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17</xdr:row>
      <xdr:rowOff>106295</xdr:rowOff>
    </xdr:from>
    <xdr:to>
      <xdr:col>1</xdr:col>
      <xdr:colOff>1809750</xdr:colOff>
      <xdr:row>17</xdr:row>
      <xdr:rowOff>911181</xdr:rowOff>
    </xdr:to>
    <xdr:pic>
      <xdr:nvPicPr>
        <xdr:cNvPr id="15" name="Image 37" descr="A014">
          <a:extLst>
            <a:ext uri="{FF2B5EF4-FFF2-40B4-BE49-F238E27FC236}">
              <a16:creationId xmlns:a16="http://schemas.microsoft.com/office/drawing/2014/main" id="{572DA16B-2680-49E8-B2BB-22679B7F6414}"/>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18</xdr:row>
      <xdr:rowOff>152401</xdr:rowOff>
    </xdr:from>
    <xdr:to>
      <xdr:col>1</xdr:col>
      <xdr:colOff>2743200</xdr:colOff>
      <xdr:row>18</xdr:row>
      <xdr:rowOff>708747</xdr:rowOff>
    </xdr:to>
    <xdr:pic>
      <xdr:nvPicPr>
        <xdr:cNvPr id="16" name="Image 38" descr="A015">
          <a:extLst>
            <a:ext uri="{FF2B5EF4-FFF2-40B4-BE49-F238E27FC236}">
              <a16:creationId xmlns:a16="http://schemas.microsoft.com/office/drawing/2014/main" id="{5F3D8621-2CC6-4C1D-8E8C-B82334244E97}"/>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19</xdr:row>
      <xdr:rowOff>142875</xdr:rowOff>
    </xdr:from>
    <xdr:to>
      <xdr:col>1</xdr:col>
      <xdr:colOff>2638425</xdr:colOff>
      <xdr:row>19</xdr:row>
      <xdr:rowOff>764846</xdr:rowOff>
    </xdr:to>
    <xdr:pic>
      <xdr:nvPicPr>
        <xdr:cNvPr id="17" name="Image 39" descr="A016">
          <a:extLst>
            <a:ext uri="{FF2B5EF4-FFF2-40B4-BE49-F238E27FC236}">
              <a16:creationId xmlns:a16="http://schemas.microsoft.com/office/drawing/2014/main" id="{404C1E42-F0EA-4A82-8833-24D36FE88157}"/>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20</xdr:row>
      <xdr:rowOff>19049</xdr:rowOff>
    </xdr:from>
    <xdr:to>
      <xdr:col>1</xdr:col>
      <xdr:colOff>2082360</xdr:colOff>
      <xdr:row>20</xdr:row>
      <xdr:rowOff>906060</xdr:rowOff>
    </xdr:to>
    <xdr:pic>
      <xdr:nvPicPr>
        <xdr:cNvPr id="18" name="Image 40" descr="A017">
          <a:extLst>
            <a:ext uri="{FF2B5EF4-FFF2-40B4-BE49-F238E27FC236}">
              <a16:creationId xmlns:a16="http://schemas.microsoft.com/office/drawing/2014/main" id="{C2496D4D-A769-4BED-BE19-A74D57412581}"/>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21</xdr:row>
      <xdr:rowOff>95251</xdr:rowOff>
    </xdr:from>
    <xdr:to>
      <xdr:col>1</xdr:col>
      <xdr:colOff>2076450</xdr:colOff>
      <xdr:row>21</xdr:row>
      <xdr:rowOff>861331</xdr:rowOff>
    </xdr:to>
    <xdr:pic>
      <xdr:nvPicPr>
        <xdr:cNvPr id="19" name="Image 41" descr="A018">
          <a:extLst>
            <a:ext uri="{FF2B5EF4-FFF2-40B4-BE49-F238E27FC236}">
              <a16:creationId xmlns:a16="http://schemas.microsoft.com/office/drawing/2014/main" id="{8FBFEFF0-A819-4122-811F-00A374D8D5B0}"/>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E6E77-E24E-48A0-B313-314653A16925}">
  <dimension ref="A1:H20"/>
  <sheetViews>
    <sheetView workbookViewId="0">
      <selection activeCell="E1" sqref="E1:H2"/>
    </sheetView>
  </sheetViews>
  <sheetFormatPr baseColWidth="10" defaultRowHeight="14.4" x14ac:dyDescent="0.3"/>
  <sheetData>
    <row r="1" spans="1:8" x14ac:dyDescent="0.3">
      <c r="A1" s="174" t="s">
        <v>223</v>
      </c>
      <c r="B1" s="175"/>
      <c r="C1" s="175"/>
      <c r="D1" s="175"/>
      <c r="E1" s="178" t="s">
        <v>356</v>
      </c>
      <c r="F1" s="179"/>
      <c r="G1" s="179"/>
      <c r="H1" s="180"/>
    </row>
    <row r="2" spans="1:8" ht="15" thickBot="1" x14ac:dyDescent="0.35">
      <c r="A2" s="176"/>
      <c r="B2" s="177"/>
      <c r="C2" s="177"/>
      <c r="D2" s="177"/>
      <c r="E2" s="181"/>
      <c r="F2" s="182"/>
      <c r="G2" s="182"/>
      <c r="H2" s="183"/>
    </row>
    <row r="3" spans="1:8" x14ac:dyDescent="0.3">
      <c r="A3" s="98"/>
      <c r="B3" s="98"/>
      <c r="C3" s="98"/>
      <c r="D3" s="98"/>
      <c r="E3" s="98"/>
      <c r="F3" s="98"/>
      <c r="G3" s="98"/>
      <c r="H3" s="98"/>
    </row>
    <row r="4" spans="1:8" x14ac:dyDescent="0.3">
      <c r="A4" s="184"/>
      <c r="B4" s="184"/>
      <c r="C4" s="184"/>
      <c r="D4" s="184"/>
      <c r="E4" s="184"/>
      <c r="F4" s="98"/>
      <c r="G4" s="98"/>
      <c r="H4" s="98"/>
    </row>
    <row r="5" spans="1:8" ht="15" thickBot="1" x14ac:dyDescent="0.35">
      <c r="A5" s="99"/>
      <c r="B5" s="98"/>
      <c r="C5" s="98"/>
      <c r="D5" s="98"/>
      <c r="E5" s="98"/>
      <c r="F5" s="98"/>
      <c r="G5" s="98"/>
      <c r="H5" s="98"/>
    </row>
    <row r="6" spans="1:8" ht="15" thickBot="1" x14ac:dyDescent="0.35">
      <c r="A6" s="185" t="s">
        <v>224</v>
      </c>
      <c r="B6" s="186"/>
      <c r="C6" s="187" t="s">
        <v>225</v>
      </c>
      <c r="D6" s="187"/>
      <c r="E6" s="188"/>
      <c r="F6" s="98"/>
      <c r="G6" s="98"/>
      <c r="H6" s="98"/>
    </row>
    <row r="7" spans="1:8" x14ac:dyDescent="0.3">
      <c r="A7" s="189" t="s">
        <v>226</v>
      </c>
      <c r="B7" s="190"/>
      <c r="C7" s="190"/>
      <c r="D7" s="190"/>
      <c r="E7" s="191"/>
      <c r="F7" s="98"/>
      <c r="G7" s="98"/>
      <c r="H7" s="98"/>
    </row>
    <row r="8" spans="1:8" x14ac:dyDescent="0.3">
      <c r="A8" s="100"/>
      <c r="B8" s="101" t="s">
        <v>227</v>
      </c>
      <c r="C8" s="172" t="s">
        <v>225</v>
      </c>
      <c r="D8" s="172"/>
      <c r="E8" s="173"/>
      <c r="F8" s="98"/>
      <c r="G8" s="98"/>
      <c r="H8" s="98"/>
    </row>
    <row r="9" spans="1:8" x14ac:dyDescent="0.3">
      <c r="A9" s="100"/>
      <c r="B9" s="101" t="s">
        <v>228</v>
      </c>
      <c r="C9" s="172" t="s">
        <v>225</v>
      </c>
      <c r="D9" s="172"/>
      <c r="E9" s="173"/>
      <c r="F9" s="98"/>
      <c r="G9" s="98"/>
      <c r="H9" s="98"/>
    </row>
    <row r="10" spans="1:8" x14ac:dyDescent="0.3">
      <c r="A10" s="100"/>
      <c r="B10" s="101" t="s">
        <v>229</v>
      </c>
      <c r="C10" s="172" t="s">
        <v>225</v>
      </c>
      <c r="D10" s="172"/>
      <c r="E10" s="173"/>
      <c r="F10" s="98"/>
      <c r="G10" s="98"/>
      <c r="H10" s="98"/>
    </row>
    <row r="11" spans="1:8" ht="15" thickBot="1" x14ac:dyDescent="0.35">
      <c r="A11" s="102"/>
      <c r="B11" s="103" t="s">
        <v>230</v>
      </c>
      <c r="C11" s="192" t="s">
        <v>225</v>
      </c>
      <c r="D11" s="192"/>
      <c r="E11" s="193"/>
      <c r="F11" s="98"/>
      <c r="G11" s="98"/>
      <c r="H11" s="98"/>
    </row>
    <row r="12" spans="1:8" x14ac:dyDescent="0.3">
      <c r="A12" s="189" t="s">
        <v>231</v>
      </c>
      <c r="B12" s="190"/>
      <c r="C12" s="190" t="s">
        <v>225</v>
      </c>
      <c r="D12" s="190"/>
      <c r="E12" s="191"/>
      <c r="F12" s="98"/>
      <c r="G12" s="98"/>
      <c r="H12" s="98"/>
    </row>
    <row r="13" spans="1:8" x14ac:dyDescent="0.3">
      <c r="A13" s="100"/>
      <c r="B13" s="101" t="s">
        <v>227</v>
      </c>
      <c r="C13" s="172" t="s">
        <v>225</v>
      </c>
      <c r="D13" s="172"/>
      <c r="E13" s="173"/>
      <c r="F13" s="98"/>
      <c r="G13" s="98"/>
      <c r="H13" s="98"/>
    </row>
    <row r="14" spans="1:8" x14ac:dyDescent="0.3">
      <c r="A14" s="100"/>
      <c r="B14" s="101" t="s">
        <v>228</v>
      </c>
      <c r="C14" s="172" t="s">
        <v>225</v>
      </c>
      <c r="D14" s="172"/>
      <c r="E14" s="173"/>
      <c r="F14" s="98"/>
      <c r="G14" s="98"/>
      <c r="H14" s="98"/>
    </row>
    <row r="15" spans="1:8" x14ac:dyDescent="0.3">
      <c r="A15" s="100"/>
      <c r="B15" s="101" t="s">
        <v>229</v>
      </c>
      <c r="C15" s="172" t="s">
        <v>225</v>
      </c>
      <c r="D15" s="172"/>
      <c r="E15" s="173"/>
      <c r="F15" s="98"/>
      <c r="G15" s="98"/>
      <c r="H15" s="98"/>
    </row>
    <row r="16" spans="1:8" ht="15" thickBot="1" x14ac:dyDescent="0.35">
      <c r="A16" s="102"/>
      <c r="B16" s="103" t="s">
        <v>230</v>
      </c>
      <c r="C16" s="192" t="s">
        <v>225</v>
      </c>
      <c r="D16" s="192"/>
      <c r="E16" s="193"/>
      <c r="F16" s="98"/>
      <c r="G16" s="98"/>
      <c r="H16" s="98"/>
    </row>
    <row r="17" spans="1:8" x14ac:dyDescent="0.3">
      <c r="A17" s="189" t="s">
        <v>232</v>
      </c>
      <c r="B17" s="190"/>
      <c r="C17" s="190"/>
      <c r="D17" s="190"/>
      <c r="E17" s="191"/>
      <c r="F17" s="98"/>
      <c r="G17" s="98"/>
      <c r="H17" s="98"/>
    </row>
    <row r="18" spans="1:8" x14ac:dyDescent="0.3">
      <c r="A18" s="100"/>
      <c r="B18" s="101" t="s">
        <v>233</v>
      </c>
      <c r="C18" s="172" t="s">
        <v>225</v>
      </c>
      <c r="D18" s="172"/>
      <c r="E18" s="173"/>
      <c r="F18" s="98"/>
      <c r="G18" s="98"/>
      <c r="H18" s="98"/>
    </row>
    <row r="19" spans="1:8" x14ac:dyDescent="0.3">
      <c r="A19" s="100"/>
      <c r="B19" s="101" t="s">
        <v>234</v>
      </c>
      <c r="C19" s="172" t="s">
        <v>225</v>
      </c>
      <c r="D19" s="172"/>
      <c r="E19" s="173"/>
      <c r="F19" s="98"/>
      <c r="G19" s="98"/>
      <c r="H19" s="98"/>
    </row>
    <row r="20" spans="1:8" ht="15" thickBot="1" x14ac:dyDescent="0.35">
      <c r="A20" s="102"/>
      <c r="B20" s="103" t="s">
        <v>235</v>
      </c>
      <c r="C20" s="192" t="s">
        <v>225</v>
      </c>
      <c r="D20" s="192"/>
      <c r="E20" s="193"/>
      <c r="F20" s="98"/>
      <c r="G20" s="98"/>
      <c r="H20" s="98"/>
    </row>
  </sheetData>
  <mergeCells count="19">
    <mergeCell ref="C20:E20"/>
    <mergeCell ref="C14:E14"/>
    <mergeCell ref="C15:E15"/>
    <mergeCell ref="C16:E16"/>
    <mergeCell ref="A17:E17"/>
    <mergeCell ref="C18:E18"/>
    <mergeCell ref="C19:E19"/>
    <mergeCell ref="C13:E13"/>
    <mergeCell ref="A1:D2"/>
    <mergeCell ref="E1:H2"/>
    <mergeCell ref="A4:E4"/>
    <mergeCell ref="A6:B6"/>
    <mergeCell ref="C6:E6"/>
    <mergeCell ref="A7:E7"/>
    <mergeCell ref="C8:E8"/>
    <mergeCell ref="C9:E9"/>
    <mergeCell ref="C10:E10"/>
    <mergeCell ref="C11:E11"/>
    <mergeCell ref="A12:E12"/>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5"/>
  <sheetViews>
    <sheetView topLeftCell="A8" workbookViewId="0">
      <selection activeCell="G5" sqref="G5"/>
    </sheetView>
  </sheetViews>
  <sheetFormatPr baseColWidth="10" defaultRowHeight="14.4" x14ac:dyDescent="0.3"/>
  <cols>
    <col min="1" max="1" width="48.6640625" customWidth="1"/>
    <col min="2" max="2" width="65.6640625" customWidth="1"/>
  </cols>
  <sheetData>
    <row r="2" spans="1:3" ht="7.5" customHeight="1" x14ac:dyDescent="0.3"/>
    <row r="3" spans="1:3" x14ac:dyDescent="0.3">
      <c r="A3" s="33"/>
      <c r="B3" s="34"/>
      <c r="C3" s="34"/>
    </row>
    <row r="4" spans="1:3" ht="28.5" customHeight="1" thickBot="1" x14ac:dyDescent="0.35">
      <c r="A4" s="35" t="s">
        <v>160</v>
      </c>
      <c r="B4" s="36" t="s">
        <v>335</v>
      </c>
      <c r="C4" s="36" t="s">
        <v>161</v>
      </c>
    </row>
    <row r="5" spans="1:3" ht="85.5" customHeight="1" thickBot="1" x14ac:dyDescent="0.35">
      <c r="A5" s="23" t="s">
        <v>162</v>
      </c>
      <c r="B5" s="37"/>
      <c r="C5" s="37" t="s">
        <v>163</v>
      </c>
    </row>
    <row r="6" spans="1:3" ht="63.75" customHeight="1" thickBot="1" x14ac:dyDescent="0.35">
      <c r="A6" s="38" t="s">
        <v>164</v>
      </c>
      <c r="B6" s="39"/>
      <c r="C6" s="39" t="s">
        <v>165</v>
      </c>
    </row>
    <row r="7" spans="1:3" ht="59.25" customHeight="1" thickBot="1" x14ac:dyDescent="0.35">
      <c r="A7" s="23" t="s">
        <v>166</v>
      </c>
      <c r="B7" s="37"/>
      <c r="C7" s="37" t="s">
        <v>167</v>
      </c>
    </row>
    <row r="8" spans="1:3" ht="66.75" customHeight="1" thickBot="1" x14ac:dyDescent="0.35">
      <c r="A8" s="38" t="s">
        <v>168</v>
      </c>
      <c r="B8" s="39"/>
      <c r="C8" s="39" t="s">
        <v>169</v>
      </c>
    </row>
    <row r="9" spans="1:3" ht="62.25" customHeight="1" thickBot="1" x14ac:dyDescent="0.35">
      <c r="A9" s="23" t="s">
        <v>170</v>
      </c>
      <c r="B9" s="37"/>
      <c r="C9" s="37" t="s">
        <v>171</v>
      </c>
    </row>
    <row r="10" spans="1:3" ht="59.25" customHeight="1" thickBot="1" x14ac:dyDescent="0.35">
      <c r="A10" s="38" t="s">
        <v>172</v>
      </c>
      <c r="B10" s="39"/>
      <c r="C10" s="39" t="s">
        <v>173</v>
      </c>
    </row>
    <row r="11" spans="1:3" ht="54" customHeight="1" thickBot="1" x14ac:dyDescent="0.35">
      <c r="A11" s="23" t="s">
        <v>174</v>
      </c>
      <c r="B11" s="37"/>
      <c r="C11" s="37" t="s">
        <v>175</v>
      </c>
    </row>
    <row r="12" spans="1:3" ht="61.5" customHeight="1" thickBot="1" x14ac:dyDescent="0.35">
      <c r="A12" s="38" t="s">
        <v>176</v>
      </c>
      <c r="B12" s="39"/>
      <c r="C12" s="39" t="s">
        <v>177</v>
      </c>
    </row>
    <row r="13" spans="1:3" ht="48" customHeight="1" thickBot="1" x14ac:dyDescent="0.35">
      <c r="A13" s="23" t="s">
        <v>178</v>
      </c>
      <c r="B13" s="37"/>
      <c r="C13" s="37" t="s">
        <v>177</v>
      </c>
    </row>
    <row r="14" spans="1:3" ht="37.5" customHeight="1" thickBot="1" x14ac:dyDescent="0.35">
      <c r="A14" s="38" t="s">
        <v>179</v>
      </c>
      <c r="B14" s="39"/>
      <c r="C14" s="39" t="s">
        <v>177</v>
      </c>
    </row>
    <row r="15" spans="1:3" ht="38.25" customHeight="1" thickBot="1" x14ac:dyDescent="0.35">
      <c r="A15" s="23" t="s">
        <v>180</v>
      </c>
      <c r="B15" s="37"/>
      <c r="C15" s="37" t="s">
        <v>177</v>
      </c>
    </row>
    <row r="16" spans="1:3" ht="53.25" customHeight="1" thickBot="1" x14ac:dyDescent="0.35">
      <c r="A16" s="38" t="s">
        <v>181</v>
      </c>
      <c r="B16" s="39"/>
      <c r="C16" s="39" t="s">
        <v>182</v>
      </c>
    </row>
    <row r="17" spans="1:3" ht="51" customHeight="1" thickBot="1" x14ac:dyDescent="0.35">
      <c r="A17" s="23" t="s">
        <v>183</v>
      </c>
      <c r="B17" s="37"/>
      <c r="C17" s="37" t="s">
        <v>177</v>
      </c>
    </row>
    <row r="18" spans="1:3" ht="53.25" customHeight="1" thickBot="1" x14ac:dyDescent="0.35">
      <c r="A18" s="38" t="s">
        <v>184</v>
      </c>
      <c r="B18" s="39"/>
      <c r="C18" s="39" t="s">
        <v>177</v>
      </c>
    </row>
    <row r="19" spans="1:3" ht="54.75" customHeight="1" thickBot="1" x14ac:dyDescent="0.35">
      <c r="A19" s="23" t="s">
        <v>185</v>
      </c>
      <c r="B19" s="37"/>
      <c r="C19" s="37" t="s">
        <v>177</v>
      </c>
    </row>
    <row r="20" spans="1:3" ht="53.25" customHeight="1" thickBot="1" x14ac:dyDescent="0.35">
      <c r="A20" s="38" t="s">
        <v>186</v>
      </c>
      <c r="B20" s="39"/>
      <c r="C20" s="39" t="s">
        <v>177</v>
      </c>
    </row>
    <row r="21" spans="1:3" ht="49.5" customHeight="1" thickBot="1" x14ac:dyDescent="0.35">
      <c r="A21" s="23" t="s">
        <v>187</v>
      </c>
      <c r="B21" s="37"/>
      <c r="C21" s="37" t="s">
        <v>177</v>
      </c>
    </row>
    <row r="22" spans="1:3" ht="56.25" customHeight="1" x14ac:dyDescent="0.3">
      <c r="A22" s="22" t="s">
        <v>188</v>
      </c>
      <c r="B22" s="40"/>
      <c r="C22" s="40" t="s">
        <v>177</v>
      </c>
    </row>
    <row r="24" spans="1:3" x14ac:dyDescent="0.3">
      <c r="A24" s="25" t="s">
        <v>189</v>
      </c>
    </row>
    <row r="25" spans="1:3" x14ac:dyDescent="0.3">
      <c r="A25" s="25" t="s">
        <v>190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8"/>
  <sheetViews>
    <sheetView zoomScaleNormal="100" workbookViewId="0">
      <selection activeCell="M20" sqref="M20"/>
    </sheetView>
  </sheetViews>
  <sheetFormatPr baseColWidth="10" defaultColWidth="8.88671875" defaultRowHeight="14.4" x14ac:dyDescent="0.3"/>
  <cols>
    <col min="1" max="1" width="41" customWidth="1"/>
  </cols>
  <sheetData>
    <row r="1" spans="1:11" x14ac:dyDescent="0.3">
      <c r="A1" s="211" t="s">
        <v>191</v>
      </c>
      <c r="B1" s="214"/>
      <c r="C1" s="215"/>
      <c r="D1" s="215"/>
      <c r="E1" s="216"/>
      <c r="F1" s="214"/>
      <c r="G1" s="215"/>
      <c r="H1" s="215"/>
      <c r="I1" s="220"/>
      <c r="J1" s="19"/>
    </row>
    <row r="2" spans="1:11" x14ac:dyDescent="0.3">
      <c r="A2" s="212"/>
      <c r="B2" s="217" t="s">
        <v>0</v>
      </c>
      <c r="C2" s="218"/>
      <c r="D2" s="218"/>
      <c r="E2" s="219"/>
      <c r="F2" s="217" t="s">
        <v>2</v>
      </c>
      <c r="G2" s="218"/>
      <c r="H2" s="218"/>
      <c r="I2" s="218"/>
      <c r="J2" s="73"/>
    </row>
    <row r="3" spans="1:11" ht="15" thickBot="1" x14ac:dyDescent="0.35">
      <c r="A3" s="212"/>
      <c r="B3" s="206" t="s">
        <v>1</v>
      </c>
      <c r="C3" s="207"/>
      <c r="D3" s="207"/>
      <c r="E3" s="210"/>
      <c r="F3" s="206" t="s">
        <v>3</v>
      </c>
      <c r="G3" s="207"/>
      <c r="H3" s="207"/>
      <c r="I3" s="207"/>
      <c r="J3" s="73"/>
    </row>
    <row r="4" spans="1:11" x14ac:dyDescent="0.3">
      <c r="A4" s="212"/>
      <c r="B4" s="194"/>
      <c r="C4" s="195"/>
      <c r="D4" s="195"/>
      <c r="E4" s="209"/>
      <c r="F4" s="194"/>
      <c r="G4" s="195"/>
      <c r="H4" s="195"/>
      <c r="I4" s="195"/>
      <c r="J4" s="74"/>
    </row>
    <row r="5" spans="1:11" ht="15" thickBot="1" x14ac:dyDescent="0.35">
      <c r="A5" s="212"/>
      <c r="B5" s="206" t="s">
        <v>4</v>
      </c>
      <c r="C5" s="207"/>
      <c r="D5" s="207"/>
      <c r="E5" s="210"/>
      <c r="F5" s="206" t="s">
        <v>4</v>
      </c>
      <c r="G5" s="207"/>
      <c r="H5" s="207"/>
      <c r="I5" s="208"/>
      <c r="J5" s="17"/>
    </row>
    <row r="6" spans="1:11" x14ac:dyDescent="0.3">
      <c r="A6" s="212"/>
      <c r="B6" s="1"/>
      <c r="C6" s="1"/>
      <c r="D6" s="1"/>
      <c r="E6" s="1"/>
      <c r="F6" s="1"/>
      <c r="G6" s="1"/>
      <c r="H6" s="1"/>
      <c r="I6" s="75"/>
      <c r="J6" s="19"/>
    </row>
    <row r="7" spans="1:11" x14ac:dyDescent="0.3">
      <c r="A7" s="212"/>
      <c r="B7" s="2">
        <v>0</v>
      </c>
      <c r="C7" s="2">
        <v>5</v>
      </c>
      <c r="D7" s="2">
        <v>11</v>
      </c>
      <c r="E7" s="2">
        <v>15</v>
      </c>
      <c r="F7" s="2">
        <v>0</v>
      </c>
      <c r="G7" s="2">
        <v>5</v>
      </c>
      <c r="H7" s="2">
        <v>11</v>
      </c>
      <c r="I7" s="17">
        <v>15</v>
      </c>
      <c r="J7" s="73"/>
    </row>
    <row r="8" spans="1:11" ht="15" thickBot="1" x14ac:dyDescent="0.35">
      <c r="A8" s="213"/>
      <c r="B8" s="3" t="s">
        <v>49</v>
      </c>
      <c r="C8" s="3" t="s">
        <v>48</v>
      </c>
      <c r="D8" s="3" t="s">
        <v>81</v>
      </c>
      <c r="E8" s="3" t="s">
        <v>5</v>
      </c>
      <c r="F8" s="3" t="s">
        <v>49</v>
      </c>
      <c r="G8" s="3" t="s">
        <v>48</v>
      </c>
      <c r="H8" s="3" t="s">
        <v>81</v>
      </c>
      <c r="I8" s="45" t="s">
        <v>5</v>
      </c>
      <c r="J8" s="73"/>
    </row>
    <row r="9" spans="1:11" x14ac:dyDescent="0.3">
      <c r="A9" s="10"/>
      <c r="B9" s="194"/>
      <c r="C9" s="195"/>
      <c r="D9" s="195"/>
      <c r="E9" s="209"/>
      <c r="F9" s="194"/>
      <c r="G9" s="195"/>
      <c r="H9" s="195"/>
      <c r="I9" s="195"/>
      <c r="J9" s="74"/>
    </row>
    <row r="10" spans="1:11" ht="15" thickBot="1" x14ac:dyDescent="0.35">
      <c r="A10" s="11" t="s">
        <v>6</v>
      </c>
      <c r="B10" s="206" t="s">
        <v>7</v>
      </c>
      <c r="C10" s="207"/>
      <c r="D10" s="207"/>
      <c r="E10" s="210"/>
      <c r="F10" s="206" t="s">
        <v>7</v>
      </c>
      <c r="G10" s="207"/>
      <c r="H10" s="207"/>
      <c r="I10" s="207"/>
      <c r="J10" s="73" t="s">
        <v>72</v>
      </c>
    </row>
    <row r="11" spans="1:11" x14ac:dyDescent="0.3">
      <c r="A11" s="12"/>
      <c r="B11" s="4"/>
      <c r="C11" s="4"/>
      <c r="D11" s="4"/>
      <c r="E11" s="4"/>
      <c r="F11" s="4"/>
      <c r="G11" s="4"/>
      <c r="H11" s="4"/>
      <c r="I11" s="65"/>
      <c r="J11" s="229"/>
      <c r="K11" s="242"/>
    </row>
    <row r="12" spans="1:11" ht="16.95" customHeight="1" thickBot="1" x14ac:dyDescent="0.35">
      <c r="A12" s="13" t="s">
        <v>80</v>
      </c>
      <c r="B12" s="5">
        <v>0</v>
      </c>
      <c r="C12" s="5">
        <v>10</v>
      </c>
      <c r="D12" s="5">
        <v>12</v>
      </c>
      <c r="E12" s="5">
        <v>14</v>
      </c>
      <c r="F12" s="5">
        <v>0</v>
      </c>
      <c r="G12" s="5">
        <v>10</v>
      </c>
      <c r="H12" s="5">
        <v>12</v>
      </c>
      <c r="I12" s="6">
        <v>14</v>
      </c>
      <c r="J12" s="243"/>
      <c r="K12" s="242"/>
    </row>
    <row r="13" spans="1:11" x14ac:dyDescent="0.3">
      <c r="A13" s="14"/>
      <c r="B13" s="7"/>
      <c r="C13" s="7"/>
      <c r="D13" s="7"/>
      <c r="E13" s="7"/>
      <c r="F13" s="7"/>
      <c r="G13" s="7"/>
      <c r="H13" s="7"/>
      <c r="I13" s="66"/>
      <c r="J13" s="244"/>
      <c r="K13" s="68"/>
    </row>
    <row r="14" spans="1:11" ht="15" thickBot="1" x14ac:dyDescent="0.35">
      <c r="A14" s="16" t="s">
        <v>8</v>
      </c>
      <c r="B14" s="8">
        <v>0</v>
      </c>
      <c r="C14" s="8">
        <v>10</v>
      </c>
      <c r="D14" s="8">
        <v>12</v>
      </c>
      <c r="E14" s="8">
        <v>14</v>
      </c>
      <c r="F14" s="8">
        <v>0</v>
      </c>
      <c r="G14" s="8">
        <v>10</v>
      </c>
      <c r="H14" s="8">
        <v>12</v>
      </c>
      <c r="I14" s="58">
        <v>14</v>
      </c>
      <c r="J14" s="244"/>
      <c r="K14" s="68"/>
    </row>
    <row r="15" spans="1:11" x14ac:dyDescent="0.3">
      <c r="A15" s="12"/>
      <c r="B15" s="4"/>
      <c r="C15" s="4"/>
      <c r="D15" s="4"/>
      <c r="E15" s="4"/>
      <c r="F15" s="4"/>
      <c r="G15" s="4"/>
      <c r="H15" s="4"/>
      <c r="I15" s="69"/>
      <c r="J15" s="228"/>
      <c r="K15" s="68"/>
    </row>
    <row r="16" spans="1:11" ht="22.2" customHeight="1" thickBot="1" x14ac:dyDescent="0.35">
      <c r="A16" s="13" t="s">
        <v>9</v>
      </c>
      <c r="B16" s="5">
        <v>0</v>
      </c>
      <c r="C16" s="5">
        <v>10</v>
      </c>
      <c r="D16" s="5">
        <v>12</v>
      </c>
      <c r="E16" s="5">
        <v>14</v>
      </c>
      <c r="F16" s="5">
        <v>0</v>
      </c>
      <c r="G16" s="5">
        <v>10</v>
      </c>
      <c r="H16" s="5">
        <v>12</v>
      </c>
      <c r="I16" s="6">
        <v>14</v>
      </c>
      <c r="J16" s="229"/>
      <c r="K16" s="68"/>
    </row>
    <row r="17" spans="1:11" x14ac:dyDescent="0.3">
      <c r="A17" s="14"/>
      <c r="B17" s="196" t="s">
        <v>87</v>
      </c>
      <c r="C17" s="197"/>
      <c r="D17" s="197"/>
      <c r="E17" s="197"/>
      <c r="F17" s="197"/>
      <c r="G17" s="197"/>
      <c r="H17" s="197"/>
      <c r="I17" s="197"/>
      <c r="J17" s="238"/>
      <c r="K17" s="68"/>
    </row>
    <row r="18" spans="1:11" ht="22.2" customHeight="1" thickBot="1" x14ac:dyDescent="0.35">
      <c r="A18" s="16" t="s">
        <v>10</v>
      </c>
      <c r="B18" s="198"/>
      <c r="C18" s="199"/>
      <c r="D18" s="199"/>
      <c r="E18" s="199"/>
      <c r="F18" s="199"/>
      <c r="G18" s="199"/>
      <c r="H18" s="199"/>
      <c r="I18" s="199"/>
      <c r="J18" s="239"/>
      <c r="K18" s="68"/>
    </row>
    <row r="19" spans="1:11" x14ac:dyDescent="0.3">
      <c r="A19" s="12"/>
      <c r="B19" s="4"/>
      <c r="C19" s="4"/>
      <c r="D19" s="4"/>
      <c r="E19" s="4"/>
      <c r="F19" s="4"/>
      <c r="G19" s="4"/>
      <c r="H19" s="4"/>
      <c r="I19" s="69"/>
      <c r="J19" s="223"/>
      <c r="K19" s="68"/>
    </row>
    <row r="20" spans="1:11" ht="33" customHeight="1" thickBot="1" x14ac:dyDescent="0.35">
      <c r="A20" s="13" t="s">
        <v>11</v>
      </c>
      <c r="B20" s="5">
        <v>0</v>
      </c>
      <c r="C20" s="5">
        <v>10</v>
      </c>
      <c r="D20" s="5">
        <v>12</v>
      </c>
      <c r="E20" s="5">
        <v>14</v>
      </c>
      <c r="F20" s="5">
        <v>0</v>
      </c>
      <c r="G20" s="5">
        <v>10</v>
      </c>
      <c r="H20" s="5">
        <v>12</v>
      </c>
      <c r="I20" s="6">
        <v>14</v>
      </c>
      <c r="J20" s="224"/>
      <c r="K20" s="68"/>
    </row>
    <row r="21" spans="1:11" x14ac:dyDescent="0.3">
      <c r="A21" s="14"/>
      <c r="B21" s="7"/>
      <c r="C21" s="7"/>
      <c r="D21" s="7"/>
      <c r="E21" s="7"/>
      <c r="F21" s="7"/>
      <c r="G21" s="7"/>
      <c r="H21" s="7"/>
      <c r="I21" s="67"/>
      <c r="J21" s="238"/>
      <c r="K21" s="68"/>
    </row>
    <row r="22" spans="1:11" ht="28.2" customHeight="1" thickBot="1" x14ac:dyDescent="0.35">
      <c r="A22" s="16" t="s">
        <v>12</v>
      </c>
      <c r="B22" s="8">
        <v>0</v>
      </c>
      <c r="C22" s="8">
        <v>10</v>
      </c>
      <c r="D22" s="8">
        <v>12</v>
      </c>
      <c r="E22" s="8">
        <v>14</v>
      </c>
      <c r="F22" s="8">
        <v>0</v>
      </c>
      <c r="G22" s="8">
        <v>10</v>
      </c>
      <c r="H22" s="8">
        <v>12</v>
      </c>
      <c r="I22" s="9">
        <v>14</v>
      </c>
      <c r="J22" s="239"/>
      <c r="K22" s="68"/>
    </row>
    <row r="23" spans="1:11" x14ac:dyDescent="0.3">
      <c r="A23" s="12"/>
      <c r="B23" s="4"/>
      <c r="C23" s="4"/>
      <c r="D23" s="4"/>
      <c r="E23" s="4"/>
      <c r="F23" s="4"/>
      <c r="G23" s="4"/>
      <c r="H23" s="4"/>
      <c r="I23" s="69"/>
      <c r="J23" s="228"/>
      <c r="K23" s="68"/>
    </row>
    <row r="24" spans="1:11" ht="21" customHeight="1" thickBot="1" x14ac:dyDescent="0.35">
      <c r="A24" s="13" t="s">
        <v>13</v>
      </c>
      <c r="B24" s="5">
        <v>0</v>
      </c>
      <c r="C24" s="5">
        <v>10</v>
      </c>
      <c r="D24" s="5">
        <v>12</v>
      </c>
      <c r="E24" s="5">
        <v>14</v>
      </c>
      <c r="F24" s="5">
        <v>0</v>
      </c>
      <c r="G24" s="5">
        <v>10</v>
      </c>
      <c r="H24" s="5">
        <v>12</v>
      </c>
      <c r="I24" s="6">
        <v>14</v>
      </c>
      <c r="J24" s="229"/>
      <c r="K24" s="68"/>
    </row>
    <row r="25" spans="1:11" x14ac:dyDescent="0.3">
      <c r="A25" s="14"/>
      <c r="B25" s="7"/>
      <c r="C25" s="7"/>
      <c r="D25" s="7"/>
      <c r="E25" s="7"/>
      <c r="F25" s="7"/>
      <c r="G25" s="7"/>
      <c r="H25" s="7"/>
      <c r="I25" s="70"/>
      <c r="J25" s="221"/>
      <c r="K25" s="68"/>
    </row>
    <row r="26" spans="1:11" ht="18" customHeight="1" thickBot="1" x14ac:dyDescent="0.35">
      <c r="A26" s="16" t="s">
        <v>14</v>
      </c>
      <c r="B26" s="8">
        <v>0</v>
      </c>
      <c r="C26" s="8">
        <v>10</v>
      </c>
      <c r="D26" s="8">
        <v>12</v>
      </c>
      <c r="E26" s="8">
        <v>14</v>
      </c>
      <c r="F26" s="8">
        <v>0</v>
      </c>
      <c r="G26" s="8">
        <v>10</v>
      </c>
      <c r="H26" s="8">
        <v>12</v>
      </c>
      <c r="I26" s="9">
        <v>14</v>
      </c>
      <c r="J26" s="230"/>
      <c r="K26" s="68"/>
    </row>
    <row r="27" spans="1:11" x14ac:dyDescent="0.3">
      <c r="A27" s="12"/>
      <c r="B27" s="4"/>
      <c r="C27" s="4"/>
      <c r="D27" s="4"/>
      <c r="E27" s="4"/>
      <c r="F27" s="4"/>
      <c r="G27" s="4"/>
      <c r="H27" s="4"/>
      <c r="I27" s="69"/>
      <c r="J27" s="223"/>
    </row>
    <row r="28" spans="1:11" ht="24" customHeight="1" thickBot="1" x14ac:dyDescent="0.35">
      <c r="A28" s="13" t="s">
        <v>15</v>
      </c>
      <c r="B28" s="5">
        <v>0</v>
      </c>
      <c r="C28" s="5">
        <v>10</v>
      </c>
      <c r="D28" s="5">
        <v>12</v>
      </c>
      <c r="E28" s="5">
        <v>14</v>
      </c>
      <c r="F28" s="5">
        <v>0</v>
      </c>
      <c r="G28" s="5">
        <v>10</v>
      </c>
      <c r="H28" s="5">
        <v>12</v>
      </c>
      <c r="I28" s="6">
        <v>14</v>
      </c>
      <c r="J28" s="231"/>
    </row>
    <row r="29" spans="1:11" x14ac:dyDescent="0.3">
      <c r="A29" s="14"/>
      <c r="B29" s="7"/>
      <c r="C29" s="7"/>
      <c r="D29" s="7"/>
      <c r="E29" s="7"/>
      <c r="F29" s="196" t="s">
        <v>87</v>
      </c>
      <c r="G29" s="197"/>
      <c r="H29" s="197"/>
      <c r="I29" s="245"/>
      <c r="J29" s="221"/>
      <c r="K29" s="68"/>
    </row>
    <row r="30" spans="1:11" ht="27" customHeight="1" thickBot="1" x14ac:dyDescent="0.35">
      <c r="A30" s="16" t="s">
        <v>16</v>
      </c>
      <c r="B30" s="8">
        <v>0</v>
      </c>
      <c r="C30" s="8">
        <v>10</v>
      </c>
      <c r="D30" s="8">
        <v>12</v>
      </c>
      <c r="E30" s="8">
        <v>14</v>
      </c>
      <c r="F30" s="198"/>
      <c r="G30" s="199"/>
      <c r="H30" s="199"/>
      <c r="I30" s="246"/>
      <c r="J30" s="230"/>
      <c r="K30" s="68"/>
    </row>
    <row r="31" spans="1:11" x14ac:dyDescent="0.3">
      <c r="A31" s="12"/>
      <c r="B31" s="4"/>
      <c r="C31" s="4"/>
      <c r="D31" s="4"/>
      <c r="E31" s="4"/>
      <c r="F31" s="196" t="s">
        <v>87</v>
      </c>
      <c r="G31" s="197"/>
      <c r="H31" s="197"/>
      <c r="I31" s="245"/>
      <c r="J31" s="228"/>
      <c r="K31" s="68"/>
    </row>
    <row r="32" spans="1:11" ht="15.6" customHeight="1" thickBot="1" x14ac:dyDescent="0.35">
      <c r="A32" s="13" t="s">
        <v>17</v>
      </c>
      <c r="B32" s="5">
        <v>0</v>
      </c>
      <c r="C32" s="5">
        <v>10</v>
      </c>
      <c r="D32" s="5">
        <v>12</v>
      </c>
      <c r="E32" s="5">
        <v>14</v>
      </c>
      <c r="F32" s="198"/>
      <c r="G32" s="199"/>
      <c r="H32" s="199"/>
      <c r="I32" s="246"/>
      <c r="J32" s="229"/>
      <c r="K32" s="68"/>
    </row>
    <row r="33" spans="1:11" ht="4.95" customHeight="1" x14ac:dyDescent="0.3">
      <c r="A33" s="203"/>
      <c r="B33" s="204"/>
      <c r="C33" s="204"/>
      <c r="D33" s="204"/>
      <c r="E33" s="205"/>
      <c r="F33" s="4"/>
      <c r="G33" s="4"/>
      <c r="H33" s="4"/>
      <c r="I33" s="64"/>
      <c r="J33" s="240"/>
    </row>
    <row r="34" spans="1:11" ht="25.95" customHeight="1" thickBot="1" x14ac:dyDescent="0.35">
      <c r="A34" s="232" t="s">
        <v>18</v>
      </c>
      <c r="B34" s="233"/>
      <c r="C34" s="233"/>
      <c r="D34" s="233"/>
      <c r="E34" s="234"/>
      <c r="F34" s="5">
        <v>0</v>
      </c>
      <c r="G34" s="5">
        <v>10</v>
      </c>
      <c r="H34" s="5">
        <v>12</v>
      </c>
      <c r="I34" s="71">
        <v>14</v>
      </c>
      <c r="J34" s="241"/>
    </row>
    <row r="35" spans="1:11" ht="9" customHeight="1" x14ac:dyDescent="0.3">
      <c r="A35" s="235"/>
      <c r="B35" s="236"/>
      <c r="C35" s="236"/>
      <c r="D35" s="236"/>
      <c r="E35" s="237"/>
      <c r="F35" s="7"/>
      <c r="G35" s="7"/>
      <c r="H35" s="7"/>
      <c r="I35" s="67"/>
      <c r="J35" s="221"/>
    </row>
    <row r="36" spans="1:11" ht="15" customHeight="1" thickBot="1" x14ac:dyDescent="0.35">
      <c r="A36" s="200" t="s">
        <v>337</v>
      </c>
      <c r="B36" s="201"/>
      <c r="C36" s="201"/>
      <c r="D36" s="201"/>
      <c r="E36" s="202"/>
      <c r="F36" s="8">
        <v>0</v>
      </c>
      <c r="G36" s="8">
        <v>10</v>
      </c>
      <c r="H36" s="8">
        <v>12</v>
      </c>
      <c r="I36" s="9">
        <v>14</v>
      </c>
      <c r="J36" s="222"/>
    </row>
    <row r="37" spans="1:11" ht="11.4" customHeight="1" x14ac:dyDescent="0.3">
      <c r="A37" s="203"/>
      <c r="B37" s="204"/>
      <c r="C37" s="204"/>
      <c r="D37" s="204"/>
      <c r="E37" s="205"/>
      <c r="F37" s="4"/>
      <c r="G37" s="4"/>
      <c r="H37" s="4"/>
      <c r="I37" s="69"/>
      <c r="J37" s="223"/>
      <c r="K37" s="68"/>
    </row>
    <row r="38" spans="1:11" ht="16.2" customHeight="1" thickBot="1" x14ac:dyDescent="0.35">
      <c r="A38" s="225" t="s">
        <v>19</v>
      </c>
      <c r="B38" s="226"/>
      <c r="C38" s="226"/>
      <c r="D38" s="226"/>
      <c r="E38" s="227"/>
      <c r="F38" s="61">
        <v>0</v>
      </c>
      <c r="G38" s="61">
        <v>10</v>
      </c>
      <c r="H38" s="61">
        <v>12</v>
      </c>
      <c r="I38" s="72">
        <v>14</v>
      </c>
      <c r="J38" s="224"/>
      <c r="K38" s="68"/>
    </row>
    <row r="39" spans="1:11" x14ac:dyDescent="0.3">
      <c r="J39" s="41">
        <f>SUM(J11:J38)</f>
        <v>0</v>
      </c>
    </row>
    <row r="41" spans="1:11" x14ac:dyDescent="0.3">
      <c r="A41" s="24" t="s">
        <v>345</v>
      </c>
    </row>
    <row r="42" spans="1:11" ht="15" thickBot="1" x14ac:dyDescent="0.35"/>
    <row r="43" spans="1:11" ht="23.25" customHeight="1" x14ac:dyDescent="0.3">
      <c r="A43" s="250" t="s">
        <v>236</v>
      </c>
      <c r="B43" s="251"/>
      <c r="C43" s="251"/>
      <c r="D43" s="251"/>
      <c r="E43" s="251"/>
      <c r="F43" s="251"/>
      <c r="G43" s="252"/>
    </row>
    <row r="44" spans="1:11" ht="44.25" customHeight="1" x14ac:dyDescent="0.3">
      <c r="A44" s="247" t="s">
        <v>237</v>
      </c>
      <c r="B44" s="253"/>
      <c r="C44" s="253"/>
      <c r="D44" s="253"/>
      <c r="E44" s="253"/>
      <c r="F44" s="253"/>
      <c r="G44" s="254"/>
    </row>
    <row r="45" spans="1:11" ht="43.5" customHeight="1" x14ac:dyDescent="0.3">
      <c r="A45" s="247" t="s">
        <v>238</v>
      </c>
      <c r="B45" s="248"/>
      <c r="C45" s="248"/>
      <c r="D45" s="248"/>
      <c r="E45" s="248"/>
      <c r="F45" s="248"/>
      <c r="G45" s="249"/>
    </row>
    <row r="46" spans="1:11" ht="60" customHeight="1" x14ac:dyDescent="0.3">
      <c r="A46" s="247" t="s">
        <v>239</v>
      </c>
      <c r="B46" s="248"/>
      <c r="C46" s="248"/>
      <c r="D46" s="248"/>
      <c r="E46" s="248"/>
      <c r="F46" s="248"/>
      <c r="G46" s="249"/>
    </row>
    <row r="47" spans="1:11" ht="27" customHeight="1" x14ac:dyDescent="0.3">
      <c r="A47" s="247" t="s">
        <v>240</v>
      </c>
      <c r="B47" s="248"/>
      <c r="C47" s="248"/>
      <c r="D47" s="248"/>
      <c r="E47" s="248"/>
      <c r="F47" s="248"/>
      <c r="G47" s="249"/>
    </row>
    <row r="48" spans="1:11" ht="66.75" customHeight="1" x14ac:dyDescent="0.3">
      <c r="A48" s="247" t="s">
        <v>241</v>
      </c>
      <c r="B48" s="248"/>
      <c r="C48" s="248"/>
      <c r="D48" s="248"/>
      <c r="E48" s="248"/>
      <c r="F48" s="248"/>
      <c r="G48" s="249"/>
    </row>
  </sheetData>
  <mergeCells count="45">
    <mergeCell ref="F29:I30"/>
    <mergeCell ref="F31:I32"/>
    <mergeCell ref="A48:G48"/>
    <mergeCell ref="A43:G43"/>
    <mergeCell ref="A44:G44"/>
    <mergeCell ref="A45:G45"/>
    <mergeCell ref="A46:G46"/>
    <mergeCell ref="A47:G47"/>
    <mergeCell ref="K11:K12"/>
    <mergeCell ref="J11:J12"/>
    <mergeCell ref="J13:J14"/>
    <mergeCell ref="J15:J16"/>
    <mergeCell ref="J17:J18"/>
    <mergeCell ref="B4:E4"/>
    <mergeCell ref="J35:J36"/>
    <mergeCell ref="J37:J38"/>
    <mergeCell ref="A38:E38"/>
    <mergeCell ref="J19:J20"/>
    <mergeCell ref="J23:J24"/>
    <mergeCell ref="J25:J26"/>
    <mergeCell ref="J27:J28"/>
    <mergeCell ref="A33:E33"/>
    <mergeCell ref="A34:E34"/>
    <mergeCell ref="A35:E35"/>
    <mergeCell ref="J21:J22"/>
    <mergeCell ref="J29:J30"/>
    <mergeCell ref="B5:E5"/>
    <mergeCell ref="J31:J32"/>
    <mergeCell ref="J33:J34"/>
    <mergeCell ref="F4:I4"/>
    <mergeCell ref="B17:I18"/>
    <mergeCell ref="A36:E36"/>
    <mergeCell ref="A37:E37"/>
    <mergeCell ref="F5:I5"/>
    <mergeCell ref="B9:E9"/>
    <mergeCell ref="B10:E10"/>
    <mergeCell ref="F9:I9"/>
    <mergeCell ref="F10:I10"/>
    <mergeCell ref="A1:A8"/>
    <mergeCell ref="B1:E1"/>
    <mergeCell ref="B2:E2"/>
    <mergeCell ref="B3:E3"/>
    <mergeCell ref="F1:I1"/>
    <mergeCell ref="F2:I2"/>
    <mergeCell ref="F3:I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49"/>
  <sheetViews>
    <sheetView workbookViewId="0">
      <selection activeCell="F37" sqref="F37"/>
    </sheetView>
  </sheetViews>
  <sheetFormatPr baseColWidth="10" defaultRowHeight="14.4" x14ac:dyDescent="0.3"/>
  <cols>
    <col min="1" max="1" width="16.6640625" customWidth="1"/>
    <col min="9" max="9" width="16.33203125" customWidth="1"/>
    <col min="13" max="13" width="11.5546875" customWidth="1"/>
  </cols>
  <sheetData>
    <row r="1" spans="1:15" ht="14.4" customHeight="1" x14ac:dyDescent="0.3">
      <c r="A1" s="287" t="s">
        <v>89</v>
      </c>
      <c r="B1" s="214"/>
      <c r="C1" s="215"/>
      <c r="D1" s="215"/>
      <c r="E1" s="215"/>
      <c r="F1" s="268" t="s">
        <v>72</v>
      </c>
      <c r="I1" s="287" t="s">
        <v>82</v>
      </c>
      <c r="J1" s="297" t="s">
        <v>27</v>
      </c>
      <c r="K1" s="298"/>
      <c r="L1" s="298"/>
      <c r="M1" s="298"/>
      <c r="N1" s="291" t="s">
        <v>72</v>
      </c>
    </row>
    <row r="2" spans="1:15" ht="15" thickBot="1" x14ac:dyDescent="0.35">
      <c r="A2" s="288"/>
      <c r="B2" s="206" t="s">
        <v>20</v>
      </c>
      <c r="C2" s="207"/>
      <c r="D2" s="207"/>
      <c r="E2" s="207"/>
      <c r="F2" s="268"/>
      <c r="I2" s="288"/>
      <c r="J2" s="206"/>
      <c r="K2" s="207"/>
      <c r="L2" s="207"/>
      <c r="M2" s="207"/>
      <c r="N2" s="292"/>
    </row>
    <row r="3" spans="1:15" x14ac:dyDescent="0.3">
      <c r="A3" s="288"/>
      <c r="B3" s="1"/>
      <c r="C3" s="1"/>
      <c r="D3" s="1"/>
      <c r="E3" s="19"/>
      <c r="F3" s="268"/>
      <c r="I3" s="288"/>
      <c r="J3" s="1"/>
      <c r="K3" s="1"/>
      <c r="L3" s="1"/>
      <c r="M3" s="19"/>
      <c r="N3" s="292"/>
    </row>
    <row r="4" spans="1:15" ht="36.6" thickBot="1" x14ac:dyDescent="0.35">
      <c r="A4" s="288"/>
      <c r="B4" s="2" t="s">
        <v>21</v>
      </c>
      <c r="C4" s="2" t="s">
        <v>23</v>
      </c>
      <c r="D4" s="2" t="s">
        <v>24</v>
      </c>
      <c r="E4" s="17" t="s">
        <v>25</v>
      </c>
      <c r="F4" s="268"/>
      <c r="I4" s="289"/>
      <c r="J4" s="3" t="s">
        <v>28</v>
      </c>
      <c r="K4" s="3" t="s">
        <v>29</v>
      </c>
      <c r="L4" s="3" t="s">
        <v>30</v>
      </c>
      <c r="M4" s="45" t="s">
        <v>31</v>
      </c>
      <c r="N4" s="292"/>
    </row>
    <row r="5" spans="1:15" ht="15" customHeight="1" thickBot="1" x14ac:dyDescent="0.35">
      <c r="A5" s="288"/>
      <c r="B5" s="3" t="s">
        <v>22</v>
      </c>
      <c r="C5" s="18"/>
      <c r="D5" s="18"/>
      <c r="E5" s="46"/>
      <c r="F5" s="268"/>
      <c r="I5" s="295" t="s">
        <v>32</v>
      </c>
      <c r="J5" s="303" t="s">
        <v>33</v>
      </c>
      <c r="K5" s="304"/>
      <c r="L5" s="304"/>
      <c r="M5" s="304"/>
      <c r="N5" s="292"/>
    </row>
    <row r="6" spans="1:15" ht="27.75" customHeight="1" thickBot="1" x14ac:dyDescent="0.35">
      <c r="A6" s="288"/>
      <c r="B6" s="194"/>
      <c r="C6" s="195"/>
      <c r="D6" s="195"/>
      <c r="E6" s="195"/>
      <c r="F6" s="268"/>
      <c r="I6" s="296"/>
      <c r="J6" s="206"/>
      <c r="K6" s="207"/>
      <c r="L6" s="207"/>
      <c r="M6" s="207"/>
      <c r="N6" s="292"/>
    </row>
    <row r="7" spans="1:15" ht="15" customHeight="1" thickBot="1" x14ac:dyDescent="0.35">
      <c r="A7" s="289"/>
      <c r="B7" s="206" t="s">
        <v>7</v>
      </c>
      <c r="C7" s="207"/>
      <c r="D7" s="207"/>
      <c r="E7" s="207"/>
      <c r="F7" s="269"/>
      <c r="I7" s="272" t="s">
        <v>205</v>
      </c>
      <c r="J7" s="264">
        <v>0</v>
      </c>
      <c r="K7" s="264">
        <v>1</v>
      </c>
      <c r="L7" s="264">
        <v>2</v>
      </c>
      <c r="M7" s="259">
        <v>4</v>
      </c>
      <c r="N7" s="293"/>
      <c r="O7" s="68"/>
    </row>
    <row r="8" spans="1:15" ht="18.75" customHeight="1" thickBot="1" x14ac:dyDescent="0.35">
      <c r="A8" s="285" t="s">
        <v>205</v>
      </c>
      <c r="B8" s="264">
        <v>0</v>
      </c>
      <c r="C8" s="264">
        <v>1</v>
      </c>
      <c r="D8" s="264">
        <v>2</v>
      </c>
      <c r="E8" s="259">
        <v>3</v>
      </c>
      <c r="F8" s="270"/>
      <c r="I8" s="276"/>
      <c r="J8" s="267"/>
      <c r="K8" s="267"/>
      <c r="L8" s="267"/>
      <c r="M8" s="260"/>
      <c r="N8" s="294"/>
      <c r="O8" s="68"/>
    </row>
    <row r="9" spans="1:15" ht="15" thickBot="1" x14ac:dyDescent="0.35">
      <c r="A9" s="290"/>
      <c r="B9" s="267"/>
      <c r="C9" s="267"/>
      <c r="D9" s="267"/>
      <c r="E9" s="260"/>
      <c r="F9" s="271"/>
      <c r="I9" s="274" t="s">
        <v>203</v>
      </c>
      <c r="J9" s="283">
        <v>0</v>
      </c>
      <c r="K9" s="283">
        <v>1</v>
      </c>
      <c r="L9" s="283">
        <v>2</v>
      </c>
      <c r="M9" s="299">
        <v>4</v>
      </c>
      <c r="N9" s="293"/>
      <c r="O9" s="68"/>
    </row>
    <row r="10" spans="1:15" ht="20.25" customHeight="1" thickBot="1" x14ac:dyDescent="0.35">
      <c r="A10" s="281" t="s">
        <v>203</v>
      </c>
      <c r="B10" s="283">
        <v>0</v>
      </c>
      <c r="C10" s="283">
        <v>1</v>
      </c>
      <c r="D10" s="283">
        <v>2</v>
      </c>
      <c r="E10" s="299">
        <v>3</v>
      </c>
      <c r="F10" s="270"/>
      <c r="I10" s="275"/>
      <c r="J10" s="284"/>
      <c r="K10" s="284"/>
      <c r="L10" s="284"/>
      <c r="M10" s="300"/>
      <c r="N10" s="294"/>
      <c r="O10" s="68"/>
    </row>
    <row r="11" spans="1:15" ht="15" thickBot="1" x14ac:dyDescent="0.35">
      <c r="A11" s="282"/>
      <c r="B11" s="284"/>
      <c r="C11" s="284"/>
      <c r="D11" s="284"/>
      <c r="E11" s="300"/>
      <c r="F11" s="271"/>
      <c r="I11" s="274" t="s">
        <v>202</v>
      </c>
      <c r="J11" s="264">
        <v>0</v>
      </c>
      <c r="K11" s="264">
        <v>1</v>
      </c>
      <c r="L11" s="264">
        <v>2</v>
      </c>
      <c r="M11" s="196">
        <v>4</v>
      </c>
      <c r="N11" s="305"/>
      <c r="O11" s="68"/>
    </row>
    <row r="12" spans="1:15" ht="15" thickBot="1" x14ac:dyDescent="0.35">
      <c r="A12" s="281" t="s">
        <v>202</v>
      </c>
      <c r="B12" s="264">
        <v>0</v>
      </c>
      <c r="C12" s="264">
        <v>1</v>
      </c>
      <c r="D12" s="264">
        <v>2</v>
      </c>
      <c r="E12" s="196">
        <v>3</v>
      </c>
      <c r="F12" s="301"/>
      <c r="G12" s="68"/>
      <c r="I12" s="275"/>
      <c r="J12" s="267"/>
      <c r="K12" s="267"/>
      <c r="L12" s="267"/>
      <c r="M12" s="198"/>
      <c r="N12" s="306"/>
      <c r="O12" s="68"/>
    </row>
    <row r="13" spans="1:15" ht="15.75" customHeight="1" thickBot="1" x14ac:dyDescent="0.35">
      <c r="A13" s="282"/>
      <c r="B13" s="267"/>
      <c r="C13" s="267"/>
      <c r="D13" s="267"/>
      <c r="E13" s="198"/>
      <c r="F13" s="302"/>
      <c r="G13" s="68"/>
      <c r="I13" s="274" t="s">
        <v>204</v>
      </c>
      <c r="J13" s="283">
        <v>0</v>
      </c>
      <c r="K13" s="283">
        <v>1</v>
      </c>
      <c r="L13" s="283">
        <v>2</v>
      </c>
      <c r="M13" s="261">
        <v>4</v>
      </c>
      <c r="N13" s="305"/>
      <c r="O13" s="68"/>
    </row>
    <row r="14" spans="1:15" ht="15" thickBot="1" x14ac:dyDescent="0.35">
      <c r="A14" s="281" t="s">
        <v>204</v>
      </c>
      <c r="B14" s="283">
        <v>0</v>
      </c>
      <c r="C14" s="283">
        <v>1</v>
      </c>
      <c r="D14" s="283">
        <v>2</v>
      </c>
      <c r="E14" s="261">
        <v>3</v>
      </c>
      <c r="F14" s="301"/>
      <c r="G14" s="68"/>
      <c r="I14" s="275"/>
      <c r="J14" s="284"/>
      <c r="K14" s="284"/>
      <c r="L14" s="284"/>
      <c r="M14" s="262"/>
      <c r="N14" s="306"/>
      <c r="O14" s="68"/>
    </row>
    <row r="15" spans="1:15" ht="25.95" customHeight="1" thickBot="1" x14ac:dyDescent="0.35">
      <c r="A15" s="282"/>
      <c r="B15" s="284"/>
      <c r="C15" s="284"/>
      <c r="D15" s="284"/>
      <c r="E15" s="262"/>
      <c r="F15" s="302"/>
      <c r="G15" s="68"/>
      <c r="I15" s="272" t="s">
        <v>338</v>
      </c>
      <c r="J15" s="264">
        <v>0</v>
      </c>
      <c r="K15" s="264">
        <v>1</v>
      </c>
      <c r="L15" s="264">
        <v>2</v>
      </c>
      <c r="M15" s="196">
        <v>4</v>
      </c>
      <c r="N15" s="307"/>
    </row>
    <row r="16" spans="1:15" ht="15" thickBot="1" x14ac:dyDescent="0.35">
      <c r="A16" s="285" t="s">
        <v>338</v>
      </c>
      <c r="B16" s="264">
        <v>0</v>
      </c>
      <c r="C16" s="264">
        <v>1</v>
      </c>
      <c r="D16" s="264">
        <v>2</v>
      </c>
      <c r="E16" s="259">
        <v>3</v>
      </c>
      <c r="F16" s="197"/>
      <c r="G16" s="68"/>
      <c r="I16" s="273"/>
      <c r="J16" s="265"/>
      <c r="K16" s="266"/>
      <c r="L16" s="266"/>
      <c r="M16" s="309"/>
      <c r="N16" s="308"/>
    </row>
    <row r="17" spans="1:14" ht="28.2" customHeight="1" thickBot="1" x14ac:dyDescent="0.35">
      <c r="A17" s="286"/>
      <c r="B17" s="265"/>
      <c r="C17" s="266"/>
      <c r="D17" s="266"/>
      <c r="E17" s="263"/>
      <c r="F17" s="199"/>
      <c r="G17" s="68"/>
      <c r="K17" s="59"/>
      <c r="L17" s="59"/>
      <c r="M17" s="59"/>
      <c r="N17" s="41">
        <f>(SUM(N7:N16))</f>
        <v>0</v>
      </c>
    </row>
    <row r="18" spans="1:14" x14ac:dyDescent="0.3">
      <c r="A18" s="59"/>
      <c r="C18" s="59"/>
      <c r="D18" s="59"/>
      <c r="F18" s="41">
        <f>SUM(F8:F17)</f>
        <v>0</v>
      </c>
      <c r="I18" s="21" t="s">
        <v>92</v>
      </c>
    </row>
    <row r="19" spans="1:14" x14ac:dyDescent="0.3">
      <c r="A19" s="21" t="s">
        <v>90</v>
      </c>
      <c r="I19" s="21" t="s">
        <v>93</v>
      </c>
    </row>
    <row r="20" spans="1:14" x14ac:dyDescent="0.3">
      <c r="A20" s="21" t="s">
        <v>91</v>
      </c>
      <c r="I20" s="21" t="s">
        <v>94</v>
      </c>
    </row>
    <row r="23" spans="1:14" ht="15" thickBot="1" x14ac:dyDescent="0.35">
      <c r="E23" s="79"/>
    </row>
    <row r="24" spans="1:14" x14ac:dyDescent="0.3">
      <c r="A24" s="310" t="s">
        <v>73</v>
      </c>
      <c r="B24" s="277"/>
      <c r="C24" s="278"/>
      <c r="D24" s="278"/>
      <c r="E24" s="279" t="s">
        <v>72</v>
      </c>
      <c r="F24" s="68"/>
    </row>
    <row r="25" spans="1:14" ht="15" thickBot="1" x14ac:dyDescent="0.35">
      <c r="A25" s="311"/>
      <c r="B25" s="206" t="s">
        <v>34</v>
      </c>
      <c r="C25" s="207"/>
      <c r="D25" s="207"/>
      <c r="E25" s="268"/>
      <c r="F25" s="68"/>
    </row>
    <row r="26" spans="1:14" ht="14.4" customHeight="1" x14ac:dyDescent="0.3">
      <c r="A26" s="311"/>
      <c r="B26" s="1"/>
      <c r="C26" s="1"/>
      <c r="D26" s="19"/>
      <c r="E26" s="268"/>
      <c r="F26" s="68"/>
    </row>
    <row r="27" spans="1:14" ht="36" x14ac:dyDescent="0.3">
      <c r="A27" s="311"/>
      <c r="B27" s="2" t="s">
        <v>35</v>
      </c>
      <c r="C27" s="2" t="s">
        <v>37</v>
      </c>
      <c r="D27" s="17" t="s">
        <v>39</v>
      </c>
      <c r="E27" s="268"/>
      <c r="F27" s="68"/>
    </row>
    <row r="28" spans="1:14" ht="24.6" thickBot="1" x14ac:dyDescent="0.35">
      <c r="A28" s="312"/>
      <c r="B28" s="3" t="s">
        <v>36</v>
      </c>
      <c r="C28" s="3" t="s">
        <v>38</v>
      </c>
      <c r="D28" s="46"/>
      <c r="E28" s="268"/>
      <c r="F28" s="68"/>
    </row>
    <row r="29" spans="1:14" x14ac:dyDescent="0.3">
      <c r="A29" s="295" t="s">
        <v>79</v>
      </c>
      <c r="B29" s="194"/>
      <c r="C29" s="195"/>
      <c r="D29" s="195"/>
      <c r="E29" s="268"/>
      <c r="F29" s="68"/>
    </row>
    <row r="30" spans="1:14" ht="15" thickBot="1" x14ac:dyDescent="0.35">
      <c r="A30" s="296"/>
      <c r="B30" s="206" t="s">
        <v>40</v>
      </c>
      <c r="C30" s="207"/>
      <c r="D30" s="207"/>
      <c r="E30" s="280"/>
      <c r="F30" s="68"/>
    </row>
    <row r="31" spans="1:14" ht="33.6" customHeight="1" thickBot="1" x14ac:dyDescent="0.35">
      <c r="A31" s="48" t="s">
        <v>205</v>
      </c>
      <c r="B31" s="8">
        <v>0</v>
      </c>
      <c r="C31" s="8">
        <v>1</v>
      </c>
      <c r="D31" s="80">
        <v>2</v>
      </c>
      <c r="E31" s="81"/>
      <c r="F31" s="68"/>
    </row>
    <row r="32" spans="1:14" ht="27" customHeight="1" thickBot="1" x14ac:dyDescent="0.35">
      <c r="A32" s="47" t="s">
        <v>203</v>
      </c>
      <c r="B32" s="5">
        <v>0</v>
      </c>
      <c r="C32" s="5">
        <v>1</v>
      </c>
      <c r="D32" s="6">
        <v>2</v>
      </c>
      <c r="E32" s="54"/>
      <c r="F32" s="68"/>
    </row>
    <row r="33" spans="1:6" ht="21" customHeight="1" thickBot="1" x14ac:dyDescent="0.35">
      <c r="A33" s="47" t="s">
        <v>202</v>
      </c>
      <c r="B33" s="8">
        <v>0</v>
      </c>
      <c r="C33" s="8">
        <v>1</v>
      </c>
      <c r="D33" s="9">
        <v>2</v>
      </c>
      <c r="E33" s="54"/>
    </row>
    <row r="34" spans="1:6" ht="23.4" customHeight="1" thickBot="1" x14ac:dyDescent="0.35">
      <c r="A34" s="47" t="s">
        <v>204</v>
      </c>
      <c r="B34" s="5">
        <v>0</v>
      </c>
      <c r="C34" s="5">
        <v>1</v>
      </c>
      <c r="D34" s="6">
        <v>2</v>
      </c>
      <c r="E34" s="52"/>
      <c r="F34" s="68"/>
    </row>
    <row r="35" spans="1:6" ht="19.2" customHeight="1" thickBot="1" x14ac:dyDescent="0.35">
      <c r="A35" s="48" t="s">
        <v>339</v>
      </c>
      <c r="B35" s="8">
        <v>0</v>
      </c>
      <c r="C35" s="8">
        <v>1</v>
      </c>
      <c r="D35" s="9">
        <v>2</v>
      </c>
      <c r="E35" s="54"/>
      <c r="F35" s="68"/>
    </row>
    <row r="36" spans="1:6" ht="20.399999999999999" customHeight="1" thickBot="1" x14ac:dyDescent="0.35">
      <c r="A36" s="50" t="s">
        <v>206</v>
      </c>
      <c r="B36" s="5">
        <v>0</v>
      </c>
      <c r="C36" s="5">
        <v>1</v>
      </c>
      <c r="D36" s="6">
        <v>2</v>
      </c>
      <c r="E36" s="52"/>
      <c r="F36" s="68"/>
    </row>
    <row r="37" spans="1:6" ht="20.399999999999999" customHeight="1" thickBot="1" x14ac:dyDescent="0.35">
      <c r="A37" s="50" t="s">
        <v>192</v>
      </c>
      <c r="B37" s="8">
        <v>0</v>
      </c>
      <c r="C37" s="8">
        <v>1</v>
      </c>
      <c r="D37" s="9">
        <v>2</v>
      </c>
      <c r="E37" s="54"/>
    </row>
    <row r="38" spans="1:6" ht="20.399999999999999" customHeight="1" thickBot="1" x14ac:dyDescent="0.35">
      <c r="A38" s="50" t="s">
        <v>193</v>
      </c>
      <c r="B38" s="5">
        <v>0</v>
      </c>
      <c r="C38" s="5">
        <v>1</v>
      </c>
      <c r="D38" s="6">
        <v>2</v>
      </c>
      <c r="E38" s="52"/>
      <c r="F38" s="68"/>
    </row>
    <row r="39" spans="1:6" ht="26.4" customHeight="1" thickBot="1" x14ac:dyDescent="0.35">
      <c r="A39" s="51" t="s">
        <v>208</v>
      </c>
      <c r="B39" s="5">
        <v>0</v>
      </c>
      <c r="C39" s="5">
        <v>1</v>
      </c>
      <c r="D39" s="6">
        <v>2</v>
      </c>
      <c r="E39" s="52"/>
      <c r="F39" s="68"/>
    </row>
    <row r="40" spans="1:6" ht="21" customHeight="1" thickBot="1" x14ac:dyDescent="0.35">
      <c r="A40" s="51" t="s">
        <v>194</v>
      </c>
      <c r="B40" s="8">
        <v>0</v>
      </c>
      <c r="C40" s="8">
        <v>1</v>
      </c>
      <c r="D40" s="9">
        <v>2</v>
      </c>
      <c r="E40" s="82"/>
      <c r="F40" s="68"/>
    </row>
    <row r="41" spans="1:6" ht="24.6" customHeight="1" thickBot="1" x14ac:dyDescent="0.35">
      <c r="A41" s="51" t="s">
        <v>195</v>
      </c>
      <c r="B41" s="5">
        <v>0</v>
      </c>
      <c r="C41" s="5">
        <v>1</v>
      </c>
      <c r="D41" s="6">
        <v>2</v>
      </c>
      <c r="E41" s="54"/>
      <c r="F41" s="68"/>
    </row>
    <row r="42" spans="1:6" ht="25.95" customHeight="1" thickBot="1" x14ac:dyDescent="0.35">
      <c r="A42" s="50" t="s">
        <v>201</v>
      </c>
      <c r="B42" s="8">
        <v>0</v>
      </c>
      <c r="C42" s="8">
        <v>1</v>
      </c>
      <c r="D42" s="80">
        <v>2</v>
      </c>
      <c r="E42" s="56"/>
      <c r="F42" s="68"/>
    </row>
    <row r="43" spans="1:6" x14ac:dyDescent="0.3">
      <c r="A43" s="257" t="s">
        <v>207</v>
      </c>
      <c r="B43" s="7"/>
      <c r="C43" s="7"/>
      <c r="D43" s="70"/>
      <c r="E43" s="255"/>
    </row>
    <row r="44" spans="1:6" ht="15" thickBot="1" x14ac:dyDescent="0.35">
      <c r="A44" s="258"/>
      <c r="B44" s="49">
        <v>0</v>
      </c>
      <c r="C44" s="77">
        <v>1</v>
      </c>
      <c r="D44" s="76">
        <v>2</v>
      </c>
      <c r="E44" s="256"/>
    </row>
    <row r="45" spans="1:6" x14ac:dyDescent="0.3">
      <c r="B45" s="59"/>
      <c r="E45" s="41">
        <f>SUM(E31:E44)</f>
        <v>0</v>
      </c>
    </row>
    <row r="46" spans="1:6" x14ac:dyDescent="0.3">
      <c r="A46" s="21" t="s">
        <v>95</v>
      </c>
    </row>
    <row r="47" spans="1:6" x14ac:dyDescent="0.3">
      <c r="A47" s="21" t="s">
        <v>96</v>
      </c>
    </row>
    <row r="48" spans="1:6" x14ac:dyDescent="0.3">
      <c r="A48" s="21"/>
    </row>
    <row r="49" spans="1:1" x14ac:dyDescent="0.3">
      <c r="A49" s="21" t="s">
        <v>346</v>
      </c>
    </row>
  </sheetData>
  <mergeCells count="80">
    <mergeCell ref="N15:N16"/>
    <mergeCell ref="A29:A30"/>
    <mergeCell ref="M13:M14"/>
    <mergeCell ref="M15:M16"/>
    <mergeCell ref="B8:B9"/>
    <mergeCell ref="A12:A13"/>
    <mergeCell ref="A10:A11"/>
    <mergeCell ref="B10:B11"/>
    <mergeCell ref="C10:C11"/>
    <mergeCell ref="B25:D25"/>
    <mergeCell ref="B29:D29"/>
    <mergeCell ref="F16:F17"/>
    <mergeCell ref="J15:J16"/>
    <mergeCell ref="K15:K16"/>
    <mergeCell ref="F14:F15"/>
    <mergeCell ref="A24:A28"/>
    <mergeCell ref="N13:N14"/>
    <mergeCell ref="N11:N12"/>
    <mergeCell ref="J13:J14"/>
    <mergeCell ref="K13:K14"/>
    <mergeCell ref="L13:L14"/>
    <mergeCell ref="F12:F13"/>
    <mergeCell ref="J5:M6"/>
    <mergeCell ref="L7:L8"/>
    <mergeCell ref="L9:L10"/>
    <mergeCell ref="M9:M10"/>
    <mergeCell ref="J7:J8"/>
    <mergeCell ref="K7:K8"/>
    <mergeCell ref="M11:M12"/>
    <mergeCell ref="J11:J12"/>
    <mergeCell ref="K11:K12"/>
    <mergeCell ref="L11:L12"/>
    <mergeCell ref="A1:A7"/>
    <mergeCell ref="A8:A9"/>
    <mergeCell ref="N1:N6"/>
    <mergeCell ref="N7:N8"/>
    <mergeCell ref="N9:N10"/>
    <mergeCell ref="B1:E1"/>
    <mergeCell ref="B2:E2"/>
    <mergeCell ref="B6:E6"/>
    <mergeCell ref="B7:E7"/>
    <mergeCell ref="I5:I6"/>
    <mergeCell ref="I1:I4"/>
    <mergeCell ref="J1:M2"/>
    <mergeCell ref="J9:J10"/>
    <mergeCell ref="K9:K10"/>
    <mergeCell ref="D10:D11"/>
    <mergeCell ref="E10:E11"/>
    <mergeCell ref="B24:D24"/>
    <mergeCell ref="E24:E30"/>
    <mergeCell ref="A14:A15"/>
    <mergeCell ref="B12:B13"/>
    <mergeCell ref="C12:C13"/>
    <mergeCell ref="D12:D13"/>
    <mergeCell ref="B14:B15"/>
    <mergeCell ref="C14:C15"/>
    <mergeCell ref="B30:D30"/>
    <mergeCell ref="A16:A17"/>
    <mergeCell ref="D14:D15"/>
    <mergeCell ref="I15:I16"/>
    <mergeCell ref="I13:I14"/>
    <mergeCell ref="I11:I12"/>
    <mergeCell ref="I9:I10"/>
    <mergeCell ref="I7:I8"/>
    <mergeCell ref="E43:E44"/>
    <mergeCell ref="A43:A44"/>
    <mergeCell ref="M7:M8"/>
    <mergeCell ref="E12:E13"/>
    <mergeCell ref="E14:E15"/>
    <mergeCell ref="E16:E17"/>
    <mergeCell ref="B16:B17"/>
    <mergeCell ref="C16:C17"/>
    <mergeCell ref="D16:D17"/>
    <mergeCell ref="C8:C9"/>
    <mergeCell ref="D8:D9"/>
    <mergeCell ref="E8:E9"/>
    <mergeCell ref="L15:L16"/>
    <mergeCell ref="F1:F7"/>
    <mergeCell ref="F8:F9"/>
    <mergeCell ref="F10:F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dimension ref="A1:O114"/>
  <sheetViews>
    <sheetView workbookViewId="0">
      <selection activeCell="R107" sqref="R107"/>
    </sheetView>
  </sheetViews>
  <sheetFormatPr baseColWidth="10" defaultRowHeight="14.4" x14ac:dyDescent="0.3"/>
  <cols>
    <col min="1" max="1" width="18.5546875" customWidth="1"/>
  </cols>
  <sheetData>
    <row r="1" spans="1:15" x14ac:dyDescent="0.3">
      <c r="A1" s="211" t="s">
        <v>74</v>
      </c>
      <c r="B1" s="214"/>
      <c r="C1" s="215"/>
      <c r="D1" s="215"/>
      <c r="E1" s="216"/>
      <c r="F1" s="214"/>
      <c r="G1" s="215"/>
      <c r="H1" s="215"/>
      <c r="I1" s="216"/>
      <c r="J1" s="214"/>
      <c r="K1" s="215"/>
      <c r="L1" s="215"/>
      <c r="M1" s="216"/>
      <c r="N1" s="328" t="s">
        <v>72</v>
      </c>
    </row>
    <row r="2" spans="1:15" x14ac:dyDescent="0.3">
      <c r="A2" s="212"/>
      <c r="B2" s="217" t="s">
        <v>41</v>
      </c>
      <c r="C2" s="218"/>
      <c r="D2" s="218"/>
      <c r="E2" s="219"/>
      <c r="F2" s="217" t="s">
        <v>0</v>
      </c>
      <c r="G2" s="218"/>
      <c r="H2" s="218"/>
      <c r="I2" s="219"/>
      <c r="J2" s="217" t="s">
        <v>2</v>
      </c>
      <c r="K2" s="218"/>
      <c r="L2" s="218"/>
      <c r="M2" s="219"/>
      <c r="N2" s="329"/>
    </row>
    <row r="3" spans="1:15" x14ac:dyDescent="0.3">
      <c r="A3" s="212"/>
      <c r="B3" s="217" t="s">
        <v>42</v>
      </c>
      <c r="C3" s="218"/>
      <c r="D3" s="218"/>
      <c r="E3" s="219"/>
      <c r="F3" s="217" t="s">
        <v>43</v>
      </c>
      <c r="G3" s="218"/>
      <c r="H3" s="218"/>
      <c r="I3" s="219"/>
      <c r="J3" s="217" t="s">
        <v>1</v>
      </c>
      <c r="K3" s="218"/>
      <c r="L3" s="218"/>
      <c r="M3" s="219"/>
      <c r="N3" s="330"/>
      <c r="O3" s="68"/>
    </row>
    <row r="4" spans="1:15" ht="15" thickBot="1" x14ac:dyDescent="0.35">
      <c r="A4" s="212"/>
      <c r="B4" s="313"/>
      <c r="C4" s="314"/>
      <c r="D4" s="314"/>
      <c r="E4" s="315"/>
      <c r="F4" s="206" t="s">
        <v>44</v>
      </c>
      <c r="G4" s="207"/>
      <c r="H4" s="207"/>
      <c r="I4" s="210"/>
      <c r="J4" s="313"/>
      <c r="K4" s="314"/>
      <c r="L4" s="314"/>
      <c r="M4" s="315"/>
      <c r="N4" s="329"/>
    </row>
    <row r="5" spans="1:15" x14ac:dyDescent="0.3">
      <c r="A5" s="212"/>
      <c r="B5" s="194"/>
      <c r="C5" s="195"/>
      <c r="D5" s="195"/>
      <c r="E5" s="209"/>
      <c r="F5" s="194"/>
      <c r="G5" s="195"/>
      <c r="H5" s="195"/>
      <c r="I5" s="209"/>
      <c r="J5" s="194"/>
      <c r="K5" s="195"/>
      <c r="L5" s="195"/>
      <c r="M5" s="209"/>
      <c r="N5" s="329"/>
    </row>
    <row r="6" spans="1:15" ht="15" thickBot="1" x14ac:dyDescent="0.35">
      <c r="A6" s="212"/>
      <c r="B6" s="206" t="s">
        <v>4</v>
      </c>
      <c r="C6" s="207"/>
      <c r="D6" s="207"/>
      <c r="E6" s="210"/>
      <c r="F6" s="206" t="s">
        <v>4</v>
      </c>
      <c r="G6" s="207"/>
      <c r="H6" s="207"/>
      <c r="I6" s="210"/>
      <c r="J6" s="206" t="s">
        <v>4</v>
      </c>
      <c r="K6" s="207"/>
      <c r="L6" s="207"/>
      <c r="M6" s="210"/>
      <c r="N6" s="329"/>
    </row>
    <row r="7" spans="1:15" x14ac:dyDescent="0.3">
      <c r="A7" s="212"/>
      <c r="B7" s="1"/>
      <c r="C7" s="1"/>
      <c r="D7" s="1"/>
      <c r="E7" s="1"/>
      <c r="F7" s="1"/>
      <c r="G7" s="1"/>
      <c r="H7" s="1"/>
      <c r="I7" s="1"/>
      <c r="J7" s="1"/>
      <c r="K7" s="1"/>
      <c r="L7" s="1"/>
      <c r="M7" s="1"/>
      <c r="N7" s="329"/>
    </row>
    <row r="8" spans="1:15" x14ac:dyDescent="0.3">
      <c r="A8" s="212"/>
      <c r="B8" s="2">
        <v>0</v>
      </c>
      <c r="C8" s="2">
        <v>5</v>
      </c>
      <c r="D8" s="2">
        <v>10</v>
      </c>
      <c r="E8" s="2" t="s">
        <v>83</v>
      </c>
      <c r="F8" s="2">
        <v>0</v>
      </c>
      <c r="G8" s="2">
        <v>5</v>
      </c>
      <c r="H8" s="2">
        <v>10</v>
      </c>
      <c r="I8" s="2" t="s">
        <v>83</v>
      </c>
      <c r="J8" s="2">
        <v>0</v>
      </c>
      <c r="K8" s="2">
        <v>5</v>
      </c>
      <c r="L8" s="2">
        <v>10</v>
      </c>
      <c r="M8" s="2" t="s">
        <v>83</v>
      </c>
      <c r="N8" s="329"/>
    </row>
    <row r="9" spans="1:15" ht="15" thickBot="1" x14ac:dyDescent="0.35">
      <c r="A9" s="213"/>
      <c r="B9" s="3" t="s">
        <v>49</v>
      </c>
      <c r="C9" s="3" t="s">
        <v>48</v>
      </c>
      <c r="D9" s="3" t="s">
        <v>81</v>
      </c>
      <c r="E9" s="18"/>
      <c r="F9" s="3" t="s">
        <v>49</v>
      </c>
      <c r="G9" s="3" t="s">
        <v>48</v>
      </c>
      <c r="H9" s="3" t="s">
        <v>81</v>
      </c>
      <c r="I9" s="18"/>
      <c r="J9" s="3" t="s">
        <v>49</v>
      </c>
      <c r="K9" s="3" t="s">
        <v>48</v>
      </c>
      <c r="L9" s="3" t="s">
        <v>81</v>
      </c>
      <c r="M9" s="18"/>
      <c r="N9" s="329"/>
    </row>
    <row r="10" spans="1:15" x14ac:dyDescent="0.3">
      <c r="A10" s="10"/>
      <c r="B10" s="194"/>
      <c r="C10" s="195"/>
      <c r="D10" s="195"/>
      <c r="E10" s="209"/>
      <c r="F10" s="194"/>
      <c r="G10" s="195"/>
      <c r="H10" s="195"/>
      <c r="I10" s="209"/>
      <c r="J10" s="194"/>
      <c r="K10" s="195"/>
      <c r="L10" s="195"/>
      <c r="M10" s="209"/>
      <c r="N10" s="329"/>
    </row>
    <row r="11" spans="1:15" ht="15" thickBot="1" x14ac:dyDescent="0.35">
      <c r="A11" s="11" t="s">
        <v>26</v>
      </c>
      <c r="B11" s="206" t="s">
        <v>7</v>
      </c>
      <c r="C11" s="207"/>
      <c r="D11" s="207"/>
      <c r="E11" s="210"/>
      <c r="F11" s="206" t="s">
        <v>7</v>
      </c>
      <c r="G11" s="207"/>
      <c r="H11" s="207"/>
      <c r="I11" s="210"/>
      <c r="J11" s="206" t="s">
        <v>7</v>
      </c>
      <c r="K11" s="207"/>
      <c r="L11" s="207"/>
      <c r="M11" s="210"/>
      <c r="N11" s="329"/>
    </row>
    <row r="12" spans="1:15" x14ac:dyDescent="0.3">
      <c r="A12" s="285" t="s">
        <v>205</v>
      </c>
      <c r="B12" s="283">
        <v>0</v>
      </c>
      <c r="C12" s="283">
        <v>10</v>
      </c>
      <c r="D12" s="283">
        <v>12</v>
      </c>
      <c r="E12" s="283">
        <v>14</v>
      </c>
      <c r="F12" s="283">
        <v>0</v>
      </c>
      <c r="G12" s="283">
        <v>10</v>
      </c>
      <c r="H12" s="283">
        <v>12</v>
      </c>
      <c r="I12" s="283">
        <v>14</v>
      </c>
      <c r="J12" s="283">
        <v>0</v>
      </c>
      <c r="K12" s="283">
        <v>10</v>
      </c>
      <c r="L12" s="283">
        <v>12</v>
      </c>
      <c r="M12" s="283">
        <v>14</v>
      </c>
      <c r="N12" s="331"/>
      <c r="O12" s="68"/>
    </row>
    <row r="13" spans="1:15" ht="15" thickBot="1" x14ac:dyDescent="0.35">
      <c r="A13" s="290"/>
      <c r="B13" s="284"/>
      <c r="C13" s="284"/>
      <c r="D13" s="284"/>
      <c r="E13" s="284"/>
      <c r="F13" s="284"/>
      <c r="G13" s="284"/>
      <c r="H13" s="284"/>
      <c r="I13" s="284"/>
      <c r="J13" s="284"/>
      <c r="K13" s="284"/>
      <c r="L13" s="284"/>
      <c r="M13" s="284"/>
      <c r="N13" s="332"/>
      <c r="O13" s="68"/>
    </row>
    <row r="14" spans="1:15" x14ac:dyDescent="0.3">
      <c r="A14" s="281" t="s">
        <v>203</v>
      </c>
      <c r="B14" s="264">
        <v>0</v>
      </c>
      <c r="C14" s="264">
        <v>10</v>
      </c>
      <c r="D14" s="264">
        <v>12</v>
      </c>
      <c r="E14" s="264">
        <v>14</v>
      </c>
      <c r="F14" s="264">
        <v>0</v>
      </c>
      <c r="G14" s="264">
        <v>10</v>
      </c>
      <c r="H14" s="264">
        <v>12</v>
      </c>
      <c r="I14" s="264">
        <v>14</v>
      </c>
      <c r="J14" s="264">
        <v>0</v>
      </c>
      <c r="K14" s="264">
        <v>10</v>
      </c>
      <c r="L14" s="264">
        <v>12</v>
      </c>
      <c r="M14" s="264">
        <v>14</v>
      </c>
      <c r="N14" s="331"/>
      <c r="O14" s="68"/>
    </row>
    <row r="15" spans="1:15" ht="15" thickBot="1" x14ac:dyDescent="0.35">
      <c r="A15" s="282"/>
      <c r="B15" s="267"/>
      <c r="C15" s="267"/>
      <c r="D15" s="267"/>
      <c r="E15" s="267"/>
      <c r="F15" s="267"/>
      <c r="G15" s="267"/>
      <c r="H15" s="267"/>
      <c r="I15" s="267"/>
      <c r="J15" s="267"/>
      <c r="K15" s="267"/>
      <c r="L15" s="267"/>
      <c r="M15" s="267"/>
      <c r="N15" s="332"/>
      <c r="O15" s="68"/>
    </row>
    <row r="16" spans="1:15" ht="15" thickBot="1" x14ac:dyDescent="0.35">
      <c r="A16" s="281" t="s">
        <v>202</v>
      </c>
      <c r="B16" s="283">
        <v>0</v>
      </c>
      <c r="C16" s="283">
        <v>10</v>
      </c>
      <c r="D16" s="283">
        <v>12</v>
      </c>
      <c r="E16" s="283">
        <v>14</v>
      </c>
      <c r="F16" s="283">
        <v>0</v>
      </c>
      <c r="G16" s="283">
        <v>10</v>
      </c>
      <c r="H16" s="283">
        <v>12</v>
      </c>
      <c r="I16" s="283">
        <v>14</v>
      </c>
      <c r="J16" s="283">
        <v>0</v>
      </c>
      <c r="K16" s="283">
        <v>10</v>
      </c>
      <c r="L16" s="283">
        <v>12</v>
      </c>
      <c r="M16" s="283">
        <v>14</v>
      </c>
      <c r="N16" s="333"/>
      <c r="O16" s="83"/>
    </row>
    <row r="17" spans="1:15" ht="15" thickBot="1" x14ac:dyDescent="0.35">
      <c r="A17" s="282"/>
      <c r="B17" s="284"/>
      <c r="C17" s="284"/>
      <c r="D17" s="284"/>
      <c r="E17" s="284"/>
      <c r="F17" s="284"/>
      <c r="G17" s="284"/>
      <c r="H17" s="284"/>
      <c r="I17" s="284"/>
      <c r="J17" s="284"/>
      <c r="K17" s="284"/>
      <c r="L17" s="284"/>
      <c r="M17" s="284"/>
      <c r="N17" s="334"/>
      <c r="O17" s="85"/>
    </row>
    <row r="18" spans="1:15" x14ac:dyDescent="0.3">
      <c r="A18" s="281" t="s">
        <v>204</v>
      </c>
      <c r="B18" s="264">
        <v>0</v>
      </c>
      <c r="C18" s="264">
        <v>10</v>
      </c>
      <c r="D18" s="264">
        <v>12</v>
      </c>
      <c r="E18" s="264">
        <v>14</v>
      </c>
      <c r="F18" s="264">
        <v>0</v>
      </c>
      <c r="G18" s="264">
        <v>10</v>
      </c>
      <c r="H18" s="264">
        <v>12</v>
      </c>
      <c r="I18" s="264">
        <v>14</v>
      </c>
      <c r="J18" s="264">
        <v>0</v>
      </c>
      <c r="K18" s="264">
        <v>10</v>
      </c>
      <c r="L18" s="264">
        <v>12</v>
      </c>
      <c r="M18" s="264">
        <v>14</v>
      </c>
      <c r="N18" s="331"/>
      <c r="O18" s="84"/>
    </row>
    <row r="19" spans="1:15" ht="15" thickBot="1" x14ac:dyDescent="0.35">
      <c r="A19" s="282"/>
      <c r="B19" s="267"/>
      <c r="C19" s="267"/>
      <c r="D19" s="267"/>
      <c r="E19" s="267"/>
      <c r="F19" s="267"/>
      <c r="G19" s="267"/>
      <c r="H19" s="267"/>
      <c r="I19" s="267"/>
      <c r="J19" s="267"/>
      <c r="K19" s="267"/>
      <c r="L19" s="267"/>
      <c r="M19" s="267"/>
      <c r="N19" s="332"/>
      <c r="O19" s="68"/>
    </row>
    <row r="20" spans="1:15" x14ac:dyDescent="0.3">
      <c r="A20" s="285" t="s">
        <v>338</v>
      </c>
      <c r="B20" s="283">
        <v>0</v>
      </c>
      <c r="C20" s="283">
        <v>10</v>
      </c>
      <c r="D20" s="283">
        <v>12</v>
      </c>
      <c r="E20" s="283">
        <v>14</v>
      </c>
      <c r="F20" s="283">
        <v>0</v>
      </c>
      <c r="G20" s="283">
        <v>10</v>
      </c>
      <c r="H20" s="283">
        <v>12</v>
      </c>
      <c r="I20" s="283">
        <v>14</v>
      </c>
      <c r="J20" s="283">
        <v>0</v>
      </c>
      <c r="K20" s="283">
        <v>10</v>
      </c>
      <c r="L20" s="283">
        <v>12</v>
      </c>
      <c r="M20" s="283">
        <v>14</v>
      </c>
      <c r="N20" s="333"/>
    </row>
    <row r="21" spans="1:15" ht="20.399999999999999" customHeight="1" thickBot="1" x14ac:dyDescent="0.35">
      <c r="A21" s="286"/>
      <c r="B21" s="316"/>
      <c r="C21" s="316"/>
      <c r="D21" s="316"/>
      <c r="E21" s="316"/>
      <c r="F21" s="316"/>
      <c r="G21" s="317"/>
      <c r="H21" s="317"/>
      <c r="I21" s="317"/>
      <c r="J21" s="316"/>
      <c r="K21" s="316"/>
      <c r="L21" s="317"/>
      <c r="M21" s="317"/>
      <c r="N21" s="334"/>
    </row>
    <row r="22" spans="1:15" x14ac:dyDescent="0.3">
      <c r="A22" s="86" t="s">
        <v>70</v>
      </c>
      <c r="B22" s="59"/>
      <c r="C22" s="59"/>
      <c r="D22" s="59"/>
      <c r="E22" s="59"/>
      <c r="F22" s="59"/>
      <c r="J22" s="59"/>
      <c r="K22" s="59"/>
      <c r="N22" s="41">
        <f>SUM(N12:N21)</f>
        <v>0</v>
      </c>
    </row>
    <row r="24" spans="1:15" x14ac:dyDescent="0.3">
      <c r="K24" s="21" t="s">
        <v>347</v>
      </c>
    </row>
    <row r="27" spans="1:15" ht="15" thickBot="1" x14ac:dyDescent="0.35">
      <c r="A27" s="79"/>
    </row>
    <row r="28" spans="1:15" x14ac:dyDescent="0.3">
      <c r="A28" s="212" t="s">
        <v>75</v>
      </c>
      <c r="B28" s="277"/>
      <c r="C28" s="278"/>
      <c r="D28" s="278"/>
      <c r="E28" s="318"/>
      <c r="F28" s="277"/>
      <c r="G28" s="278"/>
      <c r="H28" s="278"/>
      <c r="I28" s="318"/>
      <c r="J28" s="277"/>
      <c r="K28" s="278"/>
      <c r="L28" s="278"/>
      <c r="M28" s="318"/>
      <c r="N28" s="335" t="s">
        <v>72</v>
      </c>
      <c r="O28" s="68"/>
    </row>
    <row r="29" spans="1:15" x14ac:dyDescent="0.3">
      <c r="A29" s="311"/>
      <c r="B29" s="217" t="s">
        <v>41</v>
      </c>
      <c r="C29" s="218"/>
      <c r="D29" s="218"/>
      <c r="E29" s="219"/>
      <c r="F29" s="217" t="s">
        <v>0</v>
      </c>
      <c r="G29" s="218"/>
      <c r="H29" s="218"/>
      <c r="I29" s="219"/>
      <c r="J29" s="217" t="s">
        <v>2</v>
      </c>
      <c r="K29" s="218"/>
      <c r="L29" s="218"/>
      <c r="M29" s="219"/>
      <c r="N29" s="328"/>
    </row>
    <row r="30" spans="1:15" x14ac:dyDescent="0.3">
      <c r="A30" s="311"/>
      <c r="B30" s="217" t="s">
        <v>42</v>
      </c>
      <c r="C30" s="218"/>
      <c r="D30" s="218"/>
      <c r="E30" s="219"/>
      <c r="F30" s="217" t="s">
        <v>43</v>
      </c>
      <c r="G30" s="218"/>
      <c r="H30" s="218"/>
      <c r="I30" s="219"/>
      <c r="J30" s="217" t="s">
        <v>1</v>
      </c>
      <c r="K30" s="218"/>
      <c r="L30" s="218"/>
      <c r="M30" s="219"/>
      <c r="N30" s="328"/>
    </row>
    <row r="31" spans="1:15" ht="15" thickBot="1" x14ac:dyDescent="0.35">
      <c r="A31" s="311"/>
      <c r="B31" s="313"/>
      <c r="C31" s="314"/>
      <c r="D31" s="314"/>
      <c r="E31" s="315"/>
      <c r="F31" s="206" t="s">
        <v>44</v>
      </c>
      <c r="G31" s="207"/>
      <c r="H31" s="207"/>
      <c r="I31" s="210"/>
      <c r="J31" s="313"/>
      <c r="K31" s="314"/>
      <c r="L31" s="314"/>
      <c r="M31" s="315"/>
      <c r="N31" s="328"/>
    </row>
    <row r="32" spans="1:15" x14ac:dyDescent="0.3">
      <c r="A32" s="311"/>
      <c r="B32" s="194"/>
      <c r="C32" s="195"/>
      <c r="D32" s="195"/>
      <c r="E32" s="209"/>
      <c r="F32" s="194"/>
      <c r="G32" s="195"/>
      <c r="H32" s="195"/>
      <c r="I32" s="209"/>
      <c r="J32" s="194"/>
      <c r="K32" s="195"/>
      <c r="L32" s="195"/>
      <c r="M32" s="209"/>
      <c r="N32" s="328"/>
    </row>
    <row r="33" spans="1:14" ht="15" thickBot="1" x14ac:dyDescent="0.35">
      <c r="A33" s="311"/>
      <c r="B33" s="206" t="s">
        <v>4</v>
      </c>
      <c r="C33" s="207"/>
      <c r="D33" s="207"/>
      <c r="E33" s="210"/>
      <c r="F33" s="206" t="s">
        <v>4</v>
      </c>
      <c r="G33" s="207"/>
      <c r="H33" s="207"/>
      <c r="I33" s="210"/>
      <c r="J33" s="206" t="s">
        <v>4</v>
      </c>
      <c r="K33" s="207"/>
      <c r="L33" s="207"/>
      <c r="M33" s="210"/>
      <c r="N33" s="328"/>
    </row>
    <row r="34" spans="1:14" x14ac:dyDescent="0.3">
      <c r="A34" s="311"/>
      <c r="B34" s="1"/>
      <c r="C34" s="1"/>
      <c r="D34" s="1"/>
      <c r="E34" s="1"/>
      <c r="F34" s="1"/>
      <c r="G34" s="1"/>
      <c r="H34" s="1"/>
      <c r="I34" s="1"/>
      <c r="J34" s="1"/>
      <c r="K34" s="1"/>
      <c r="L34" s="1"/>
      <c r="M34" s="1"/>
      <c r="N34" s="328"/>
    </row>
    <row r="35" spans="1:14" x14ac:dyDescent="0.3">
      <c r="A35" s="311"/>
      <c r="B35" s="2">
        <v>0</v>
      </c>
      <c r="C35" s="2">
        <v>5</v>
      </c>
      <c r="D35" s="2">
        <v>10</v>
      </c>
      <c r="E35" s="2" t="s">
        <v>83</v>
      </c>
      <c r="F35" s="2">
        <v>0</v>
      </c>
      <c r="G35" s="2">
        <v>5</v>
      </c>
      <c r="H35" s="2">
        <v>10</v>
      </c>
      <c r="I35" s="2" t="s">
        <v>83</v>
      </c>
      <c r="J35" s="2">
        <v>0</v>
      </c>
      <c r="K35" s="2">
        <v>5</v>
      </c>
      <c r="L35" s="2">
        <v>10</v>
      </c>
      <c r="M35" s="2" t="s">
        <v>83</v>
      </c>
      <c r="N35" s="328"/>
    </row>
    <row r="36" spans="1:14" ht="15" thickBot="1" x14ac:dyDescent="0.35">
      <c r="A36" s="312"/>
      <c r="B36" s="3" t="s">
        <v>49</v>
      </c>
      <c r="C36" s="3" t="s">
        <v>48</v>
      </c>
      <c r="D36" s="3" t="s">
        <v>81</v>
      </c>
      <c r="E36" s="18"/>
      <c r="F36" s="3" t="s">
        <v>49</v>
      </c>
      <c r="G36" s="3" t="s">
        <v>48</v>
      </c>
      <c r="H36" s="3" t="s">
        <v>81</v>
      </c>
      <c r="I36" s="18"/>
      <c r="J36" s="3" t="s">
        <v>49</v>
      </c>
      <c r="K36" s="3" t="s">
        <v>48</v>
      </c>
      <c r="L36" s="3" t="s">
        <v>81</v>
      </c>
      <c r="M36" s="18"/>
      <c r="N36" s="328"/>
    </row>
    <row r="37" spans="1:14" x14ac:dyDescent="0.3">
      <c r="A37" s="10"/>
      <c r="B37" s="194"/>
      <c r="C37" s="195"/>
      <c r="D37" s="195"/>
      <c r="E37" s="209"/>
      <c r="F37" s="194"/>
      <c r="G37" s="195"/>
      <c r="H37" s="195"/>
      <c r="I37" s="209"/>
      <c r="J37" s="194"/>
      <c r="K37" s="195"/>
      <c r="L37" s="195"/>
      <c r="M37" s="209"/>
      <c r="N37" s="328"/>
    </row>
    <row r="38" spans="1:14" ht="15" thickBot="1" x14ac:dyDescent="0.35">
      <c r="A38" s="11" t="s">
        <v>45</v>
      </c>
      <c r="B38" s="206" t="s">
        <v>7</v>
      </c>
      <c r="C38" s="207"/>
      <c r="D38" s="207"/>
      <c r="E38" s="210"/>
      <c r="F38" s="206" t="s">
        <v>7</v>
      </c>
      <c r="G38" s="207"/>
      <c r="H38" s="207"/>
      <c r="I38" s="210"/>
      <c r="J38" s="206" t="s">
        <v>7</v>
      </c>
      <c r="K38" s="207"/>
      <c r="L38" s="207"/>
      <c r="M38" s="210"/>
      <c r="N38" s="328"/>
    </row>
    <row r="39" spans="1:14" x14ac:dyDescent="0.3">
      <c r="A39" s="321" t="s">
        <v>206</v>
      </c>
      <c r="B39" s="283">
        <v>0</v>
      </c>
      <c r="C39" s="283">
        <v>10</v>
      </c>
      <c r="D39" s="283">
        <v>12</v>
      </c>
      <c r="E39" s="283">
        <v>14</v>
      </c>
      <c r="F39" s="283">
        <v>0</v>
      </c>
      <c r="G39" s="283">
        <v>10</v>
      </c>
      <c r="H39" s="283">
        <v>12</v>
      </c>
      <c r="I39" s="283">
        <v>14</v>
      </c>
      <c r="J39" s="283">
        <v>0</v>
      </c>
      <c r="K39" s="283">
        <v>10</v>
      </c>
      <c r="L39" s="283">
        <v>12</v>
      </c>
      <c r="M39" s="283">
        <v>14</v>
      </c>
      <c r="N39" s="333"/>
    </row>
    <row r="40" spans="1:14" ht="15" thickBot="1" x14ac:dyDescent="0.35">
      <c r="A40" s="322"/>
      <c r="B40" s="284"/>
      <c r="C40" s="284"/>
      <c r="D40" s="284"/>
      <c r="E40" s="284"/>
      <c r="F40" s="284"/>
      <c r="G40" s="284"/>
      <c r="H40" s="284"/>
      <c r="I40" s="284"/>
      <c r="J40" s="284"/>
      <c r="K40" s="284"/>
      <c r="L40" s="284"/>
      <c r="M40" s="284"/>
      <c r="N40" s="336"/>
    </row>
    <row r="41" spans="1:14" x14ac:dyDescent="0.3">
      <c r="A41" s="321" t="s">
        <v>192</v>
      </c>
      <c r="B41" s="264">
        <v>0</v>
      </c>
      <c r="C41" s="264">
        <v>10</v>
      </c>
      <c r="D41" s="264">
        <v>12</v>
      </c>
      <c r="E41" s="264">
        <v>14</v>
      </c>
      <c r="F41" s="264">
        <v>0</v>
      </c>
      <c r="G41" s="264">
        <v>10</v>
      </c>
      <c r="H41" s="264">
        <v>12</v>
      </c>
      <c r="I41" s="264">
        <v>14</v>
      </c>
      <c r="J41" s="264">
        <v>0</v>
      </c>
      <c r="K41" s="264">
        <v>10</v>
      </c>
      <c r="L41" s="264">
        <v>12</v>
      </c>
      <c r="M41" s="264">
        <v>14</v>
      </c>
      <c r="N41" s="333"/>
    </row>
    <row r="42" spans="1:14" ht="15" thickBot="1" x14ac:dyDescent="0.35">
      <c r="A42" s="322"/>
      <c r="B42" s="267"/>
      <c r="C42" s="267"/>
      <c r="D42" s="267"/>
      <c r="E42" s="267"/>
      <c r="F42" s="267"/>
      <c r="G42" s="267"/>
      <c r="H42" s="267"/>
      <c r="I42" s="267"/>
      <c r="J42" s="267"/>
      <c r="K42" s="267"/>
      <c r="L42" s="267"/>
      <c r="M42" s="267"/>
      <c r="N42" s="336"/>
    </row>
    <row r="43" spans="1:14" x14ac:dyDescent="0.3">
      <c r="A43" s="321" t="s">
        <v>193</v>
      </c>
      <c r="B43" s="283">
        <v>0</v>
      </c>
      <c r="C43" s="283">
        <v>10</v>
      </c>
      <c r="D43" s="283">
        <v>12</v>
      </c>
      <c r="E43" s="283">
        <v>14</v>
      </c>
      <c r="F43" s="283">
        <v>0</v>
      </c>
      <c r="G43" s="283">
        <v>10</v>
      </c>
      <c r="H43" s="283">
        <v>12</v>
      </c>
      <c r="I43" s="283">
        <v>14</v>
      </c>
      <c r="J43" s="283">
        <v>0</v>
      </c>
      <c r="K43" s="283">
        <v>10</v>
      </c>
      <c r="L43" s="283">
        <v>12</v>
      </c>
      <c r="M43" s="283">
        <v>14</v>
      </c>
      <c r="N43" s="333"/>
    </row>
    <row r="44" spans="1:14" ht="15" thickBot="1" x14ac:dyDescent="0.35">
      <c r="A44" s="322"/>
      <c r="B44" s="284"/>
      <c r="C44" s="284"/>
      <c r="D44" s="284"/>
      <c r="E44" s="284"/>
      <c r="F44" s="284"/>
      <c r="G44" s="284"/>
      <c r="H44" s="284"/>
      <c r="I44" s="284"/>
      <c r="J44" s="284"/>
      <c r="K44" s="284"/>
      <c r="L44" s="284"/>
      <c r="M44" s="284"/>
      <c r="N44" s="334"/>
    </row>
    <row r="45" spans="1:14" x14ac:dyDescent="0.3">
      <c r="A45" s="319" t="s">
        <v>208</v>
      </c>
      <c r="B45" s="264">
        <v>0</v>
      </c>
      <c r="C45" s="264">
        <v>10</v>
      </c>
      <c r="D45" s="264">
        <v>12</v>
      </c>
      <c r="E45" s="264">
        <v>14</v>
      </c>
      <c r="F45" s="264">
        <v>0</v>
      </c>
      <c r="G45" s="264">
        <v>10</v>
      </c>
      <c r="H45" s="264">
        <v>12</v>
      </c>
      <c r="I45" s="264">
        <v>14</v>
      </c>
      <c r="J45" s="264">
        <v>0</v>
      </c>
      <c r="K45" s="264">
        <v>10</v>
      </c>
      <c r="L45" s="264">
        <v>12</v>
      </c>
      <c r="M45" s="264">
        <v>14</v>
      </c>
      <c r="N45" s="337"/>
    </row>
    <row r="46" spans="1:14" ht="15" thickBot="1" x14ac:dyDescent="0.35">
      <c r="A46" s="320"/>
      <c r="B46" s="267"/>
      <c r="C46" s="267"/>
      <c r="D46" s="267"/>
      <c r="E46" s="267"/>
      <c r="F46" s="267"/>
      <c r="G46" s="267"/>
      <c r="H46" s="267"/>
      <c r="I46" s="267"/>
      <c r="J46" s="267"/>
      <c r="K46" s="267"/>
      <c r="L46" s="267"/>
      <c r="M46" s="267"/>
      <c r="N46" s="336"/>
    </row>
    <row r="47" spans="1:14" x14ac:dyDescent="0.3">
      <c r="A47" s="319" t="s">
        <v>194</v>
      </c>
      <c r="B47" s="283">
        <v>0</v>
      </c>
      <c r="C47" s="283">
        <v>10</v>
      </c>
      <c r="D47" s="283">
        <v>12</v>
      </c>
      <c r="E47" s="283">
        <v>14</v>
      </c>
      <c r="F47" s="283">
        <v>0</v>
      </c>
      <c r="G47" s="283">
        <v>10</v>
      </c>
      <c r="H47" s="283">
        <v>12</v>
      </c>
      <c r="I47" s="283">
        <v>14</v>
      </c>
      <c r="J47" s="283">
        <v>0</v>
      </c>
      <c r="K47" s="283">
        <v>10</v>
      </c>
      <c r="L47" s="283">
        <v>12</v>
      </c>
      <c r="M47" s="283">
        <v>14</v>
      </c>
      <c r="N47" s="333"/>
    </row>
    <row r="48" spans="1:14" ht="15" thickBot="1" x14ac:dyDescent="0.35">
      <c r="A48" s="320"/>
      <c r="B48" s="284"/>
      <c r="C48" s="284"/>
      <c r="D48" s="284"/>
      <c r="E48" s="284"/>
      <c r="F48" s="284"/>
      <c r="G48" s="284"/>
      <c r="H48" s="284"/>
      <c r="I48" s="284"/>
      <c r="J48" s="284"/>
      <c r="K48" s="284"/>
      <c r="L48" s="284"/>
      <c r="M48" s="284"/>
      <c r="N48" s="336"/>
    </row>
    <row r="49" spans="1:15" x14ac:dyDescent="0.3">
      <c r="A49" s="319" t="s">
        <v>195</v>
      </c>
      <c r="B49" s="264">
        <v>0</v>
      </c>
      <c r="C49" s="264">
        <v>10</v>
      </c>
      <c r="D49" s="264">
        <v>12</v>
      </c>
      <c r="E49" s="264">
        <v>14</v>
      </c>
      <c r="F49" s="264">
        <v>0</v>
      </c>
      <c r="G49" s="264">
        <v>10</v>
      </c>
      <c r="H49" s="264">
        <v>12</v>
      </c>
      <c r="I49" s="264">
        <v>14</v>
      </c>
      <c r="J49" s="264">
        <v>0</v>
      </c>
      <c r="K49" s="264">
        <v>10</v>
      </c>
      <c r="L49" s="264">
        <v>12</v>
      </c>
      <c r="M49" s="264">
        <v>14</v>
      </c>
      <c r="N49" s="333"/>
    </row>
    <row r="50" spans="1:15" ht="15" thickBot="1" x14ac:dyDescent="0.35">
      <c r="A50" s="320"/>
      <c r="B50" s="267"/>
      <c r="C50" s="267"/>
      <c r="D50" s="267"/>
      <c r="E50" s="267"/>
      <c r="F50" s="267"/>
      <c r="G50" s="267"/>
      <c r="H50" s="267"/>
      <c r="I50" s="267"/>
      <c r="J50" s="267"/>
      <c r="K50" s="267"/>
      <c r="L50" s="267"/>
      <c r="M50" s="267"/>
      <c r="N50" s="334"/>
    </row>
    <row r="51" spans="1:15" x14ac:dyDescent="0.3">
      <c r="A51" s="321" t="s">
        <v>201</v>
      </c>
      <c r="B51" s="283">
        <v>0</v>
      </c>
      <c r="C51" s="283">
        <v>10</v>
      </c>
      <c r="D51" s="283">
        <v>12</v>
      </c>
      <c r="E51" s="283">
        <v>14</v>
      </c>
      <c r="F51" s="283">
        <v>0</v>
      </c>
      <c r="G51" s="283">
        <v>10</v>
      </c>
      <c r="H51" s="283">
        <v>12</v>
      </c>
      <c r="I51" s="283">
        <v>14</v>
      </c>
      <c r="J51" s="283">
        <v>0</v>
      </c>
      <c r="K51" s="283">
        <v>10</v>
      </c>
      <c r="L51" s="283">
        <v>12</v>
      </c>
      <c r="M51" s="283">
        <v>14</v>
      </c>
      <c r="N51" s="338"/>
    </row>
    <row r="52" spans="1:15" ht="15" thickBot="1" x14ac:dyDescent="0.35">
      <c r="A52" s="322"/>
      <c r="B52" s="284"/>
      <c r="C52" s="284"/>
      <c r="D52" s="284"/>
      <c r="E52" s="284"/>
      <c r="F52" s="284"/>
      <c r="G52" s="284"/>
      <c r="H52" s="284"/>
      <c r="I52" s="284"/>
      <c r="J52" s="284"/>
      <c r="K52" s="284"/>
      <c r="L52" s="284"/>
      <c r="M52" s="284"/>
      <c r="N52" s="339"/>
    </row>
    <row r="53" spans="1:15" x14ac:dyDescent="0.3">
      <c r="A53" s="321" t="s">
        <v>207</v>
      </c>
      <c r="B53" s="264">
        <v>0</v>
      </c>
      <c r="C53" s="264">
        <v>10</v>
      </c>
      <c r="D53" s="264">
        <v>12</v>
      </c>
      <c r="E53" s="264">
        <v>14</v>
      </c>
      <c r="F53" s="264">
        <v>0</v>
      </c>
      <c r="G53" s="264">
        <v>10</v>
      </c>
      <c r="H53" s="264">
        <v>12</v>
      </c>
      <c r="I53" s="264">
        <v>14</v>
      </c>
      <c r="J53" s="264">
        <v>0</v>
      </c>
      <c r="K53" s="264">
        <v>10</v>
      </c>
      <c r="L53" s="264">
        <v>12</v>
      </c>
      <c r="M53" s="264">
        <v>14</v>
      </c>
      <c r="N53" s="337"/>
    </row>
    <row r="54" spans="1:15" ht="15" thickBot="1" x14ac:dyDescent="0.35">
      <c r="A54" s="322"/>
      <c r="B54" s="267"/>
      <c r="C54" s="267"/>
      <c r="D54" s="267"/>
      <c r="E54" s="267"/>
      <c r="F54" s="267"/>
      <c r="G54" s="267"/>
      <c r="H54" s="267"/>
      <c r="I54" s="267"/>
      <c r="J54" s="267"/>
      <c r="K54" s="267"/>
      <c r="L54" s="267"/>
      <c r="M54" s="267"/>
      <c r="N54" s="334"/>
    </row>
    <row r="55" spans="1:15" x14ac:dyDescent="0.3">
      <c r="N55" s="41">
        <f>SUM(N39:N54)</f>
        <v>0</v>
      </c>
    </row>
    <row r="56" spans="1:15" x14ac:dyDescent="0.3">
      <c r="A56" s="20" t="s">
        <v>71</v>
      </c>
    </row>
    <row r="57" spans="1:15" x14ac:dyDescent="0.3">
      <c r="K57" s="21" t="s">
        <v>88</v>
      </c>
    </row>
    <row r="60" spans="1:15" ht="15" thickBot="1" x14ac:dyDescent="0.35">
      <c r="A60" s="79"/>
      <c r="B60" s="79"/>
      <c r="C60" s="79"/>
      <c r="D60" s="79"/>
      <c r="E60" s="79"/>
      <c r="F60" s="79"/>
      <c r="G60" s="79"/>
      <c r="H60" s="79"/>
      <c r="I60" s="79"/>
      <c r="J60" s="79"/>
      <c r="K60" s="79"/>
      <c r="L60" s="79"/>
      <c r="M60" s="79"/>
    </row>
    <row r="61" spans="1:15" x14ac:dyDescent="0.3">
      <c r="A61" s="212" t="s">
        <v>76</v>
      </c>
      <c r="B61" s="323"/>
      <c r="C61" s="324"/>
      <c r="D61" s="324"/>
      <c r="E61" s="325"/>
      <c r="F61" s="323"/>
      <c r="G61" s="324"/>
      <c r="H61" s="324"/>
      <c r="I61" s="325"/>
      <c r="J61" s="323"/>
      <c r="K61" s="324"/>
      <c r="L61" s="324"/>
      <c r="M61" s="325"/>
      <c r="N61" s="340" t="s">
        <v>72</v>
      </c>
      <c r="O61" s="89"/>
    </row>
    <row r="62" spans="1:15" x14ac:dyDescent="0.3">
      <c r="A62" s="326"/>
      <c r="B62" s="217" t="s">
        <v>41</v>
      </c>
      <c r="C62" s="218"/>
      <c r="D62" s="218"/>
      <c r="E62" s="219"/>
      <c r="F62" s="217" t="s">
        <v>0</v>
      </c>
      <c r="G62" s="218"/>
      <c r="H62" s="218"/>
      <c r="I62" s="219"/>
      <c r="J62" s="217" t="s">
        <v>2</v>
      </c>
      <c r="K62" s="218"/>
      <c r="L62" s="218"/>
      <c r="M62" s="219"/>
      <c r="N62" s="341"/>
      <c r="O62" s="78"/>
    </row>
    <row r="63" spans="1:15" x14ac:dyDescent="0.3">
      <c r="A63" s="326"/>
      <c r="B63" s="217" t="s">
        <v>42</v>
      </c>
      <c r="C63" s="218"/>
      <c r="D63" s="218"/>
      <c r="E63" s="219"/>
      <c r="F63" s="217" t="s">
        <v>43</v>
      </c>
      <c r="G63" s="218"/>
      <c r="H63" s="218"/>
      <c r="I63" s="219"/>
      <c r="J63" s="217" t="s">
        <v>1</v>
      </c>
      <c r="K63" s="218"/>
      <c r="L63" s="218"/>
      <c r="M63" s="219"/>
      <c r="N63" s="341"/>
      <c r="O63" s="78"/>
    </row>
    <row r="64" spans="1:15" ht="15" thickBot="1" x14ac:dyDescent="0.35">
      <c r="A64" s="326"/>
      <c r="B64" s="313"/>
      <c r="C64" s="314"/>
      <c r="D64" s="314"/>
      <c r="E64" s="315"/>
      <c r="F64" s="206" t="s">
        <v>44</v>
      </c>
      <c r="G64" s="207"/>
      <c r="H64" s="207"/>
      <c r="I64" s="210"/>
      <c r="J64" s="313"/>
      <c r="K64" s="314"/>
      <c r="L64" s="314"/>
      <c r="M64" s="315"/>
      <c r="N64" s="341"/>
      <c r="O64" s="78"/>
    </row>
    <row r="65" spans="1:15" x14ac:dyDescent="0.3">
      <c r="A65" s="326"/>
      <c r="B65" s="194"/>
      <c r="C65" s="195"/>
      <c r="D65" s="195"/>
      <c r="E65" s="209"/>
      <c r="F65" s="194"/>
      <c r="G65" s="195"/>
      <c r="H65" s="195"/>
      <c r="I65" s="209"/>
      <c r="J65" s="194"/>
      <c r="K65" s="195"/>
      <c r="L65" s="195"/>
      <c r="M65" s="209"/>
      <c r="N65" s="341"/>
      <c r="O65" s="78"/>
    </row>
    <row r="66" spans="1:15" ht="15" thickBot="1" x14ac:dyDescent="0.35">
      <c r="A66" s="326"/>
      <c r="B66" s="206" t="s">
        <v>46</v>
      </c>
      <c r="C66" s="207"/>
      <c r="D66" s="207"/>
      <c r="E66" s="210"/>
      <c r="F66" s="206" t="s">
        <v>46</v>
      </c>
      <c r="G66" s="207"/>
      <c r="H66" s="207"/>
      <c r="I66" s="210"/>
      <c r="J66" s="206" t="s">
        <v>46</v>
      </c>
      <c r="K66" s="207"/>
      <c r="L66" s="207"/>
      <c r="M66" s="210"/>
      <c r="N66" s="341"/>
      <c r="O66" s="78"/>
    </row>
    <row r="67" spans="1:15" x14ac:dyDescent="0.3">
      <c r="A67" s="326"/>
      <c r="B67" s="1"/>
      <c r="C67" s="1"/>
      <c r="D67" s="1"/>
      <c r="E67" s="1"/>
      <c r="F67" s="1"/>
      <c r="G67" s="1"/>
      <c r="H67" s="1"/>
      <c r="I67" s="1"/>
      <c r="J67" s="1"/>
      <c r="K67" s="1"/>
      <c r="L67" s="1"/>
      <c r="M67" s="1"/>
      <c r="N67" s="341"/>
      <c r="O67" s="78"/>
    </row>
    <row r="68" spans="1:15" x14ac:dyDescent="0.3">
      <c r="A68" s="326"/>
      <c r="B68" s="2">
        <v>11</v>
      </c>
      <c r="C68" s="2">
        <v>6</v>
      </c>
      <c r="D68" s="2">
        <v>4</v>
      </c>
      <c r="E68" s="2">
        <v>1</v>
      </c>
      <c r="F68" s="2">
        <v>11</v>
      </c>
      <c r="G68" s="2">
        <v>6</v>
      </c>
      <c r="H68" s="2">
        <v>4</v>
      </c>
      <c r="I68" s="2">
        <v>1</v>
      </c>
      <c r="J68" s="2">
        <v>11</v>
      </c>
      <c r="K68" s="2">
        <v>6</v>
      </c>
      <c r="L68" s="2">
        <v>4</v>
      </c>
      <c r="M68" s="2">
        <v>1</v>
      </c>
      <c r="N68" s="341"/>
      <c r="O68" s="78"/>
    </row>
    <row r="69" spans="1:15" ht="15" thickBot="1" x14ac:dyDescent="0.35">
      <c r="A69" s="327"/>
      <c r="B69" s="3" t="s">
        <v>47</v>
      </c>
      <c r="C69" s="3" t="s">
        <v>48</v>
      </c>
      <c r="D69" s="3" t="s">
        <v>49</v>
      </c>
      <c r="E69" s="3" t="s">
        <v>50</v>
      </c>
      <c r="F69" s="3" t="s">
        <v>47</v>
      </c>
      <c r="G69" s="3" t="s">
        <v>48</v>
      </c>
      <c r="H69" s="3" t="s">
        <v>49</v>
      </c>
      <c r="I69" s="3" t="s">
        <v>50</v>
      </c>
      <c r="J69" s="3" t="s">
        <v>47</v>
      </c>
      <c r="K69" s="3" t="s">
        <v>48</v>
      </c>
      <c r="L69" s="3" t="s">
        <v>49</v>
      </c>
      <c r="M69" s="3" t="s">
        <v>50</v>
      </c>
      <c r="N69" s="341"/>
      <c r="O69" s="78"/>
    </row>
    <row r="70" spans="1:15" x14ac:dyDescent="0.3">
      <c r="A70" s="10"/>
      <c r="B70" s="194"/>
      <c r="C70" s="195"/>
      <c r="D70" s="195"/>
      <c r="E70" s="209"/>
      <c r="F70" s="194"/>
      <c r="G70" s="195"/>
      <c r="H70" s="195"/>
      <c r="I70" s="209"/>
      <c r="J70" s="194"/>
      <c r="K70" s="195"/>
      <c r="L70" s="195"/>
      <c r="M70" s="209"/>
      <c r="N70" s="341"/>
      <c r="O70" s="78"/>
    </row>
    <row r="71" spans="1:15" ht="15" thickBot="1" x14ac:dyDescent="0.35">
      <c r="A71" s="11" t="s">
        <v>26</v>
      </c>
      <c r="B71" s="206" t="s">
        <v>7</v>
      </c>
      <c r="C71" s="207"/>
      <c r="D71" s="207"/>
      <c r="E71" s="210"/>
      <c r="F71" s="206" t="s">
        <v>7</v>
      </c>
      <c r="G71" s="207"/>
      <c r="H71" s="207"/>
      <c r="I71" s="210"/>
      <c r="J71" s="206" t="s">
        <v>7</v>
      </c>
      <c r="K71" s="207"/>
      <c r="L71" s="207"/>
      <c r="M71" s="210"/>
      <c r="N71" s="341"/>
      <c r="O71" s="78"/>
    </row>
    <row r="72" spans="1:15" x14ac:dyDescent="0.3">
      <c r="A72" s="285" t="s">
        <v>205</v>
      </c>
      <c r="B72" s="283">
        <v>0</v>
      </c>
      <c r="C72" s="283">
        <v>1</v>
      </c>
      <c r="D72" s="283">
        <v>2</v>
      </c>
      <c r="E72" s="283">
        <v>3</v>
      </c>
      <c r="F72" s="283">
        <v>0</v>
      </c>
      <c r="G72" s="283">
        <v>1</v>
      </c>
      <c r="H72" s="283">
        <v>2</v>
      </c>
      <c r="I72" s="283">
        <v>3</v>
      </c>
      <c r="J72" s="283">
        <v>0</v>
      </c>
      <c r="K72" s="283">
        <v>1</v>
      </c>
      <c r="L72" s="283">
        <v>2</v>
      </c>
      <c r="M72" s="283">
        <v>3</v>
      </c>
      <c r="N72" s="333"/>
      <c r="O72" s="78"/>
    </row>
    <row r="73" spans="1:15" ht="15" thickBot="1" x14ac:dyDescent="0.35">
      <c r="A73" s="290"/>
      <c r="B73" s="284"/>
      <c r="C73" s="284"/>
      <c r="D73" s="284"/>
      <c r="E73" s="284"/>
      <c r="F73" s="284"/>
      <c r="G73" s="284"/>
      <c r="H73" s="284"/>
      <c r="I73" s="284"/>
      <c r="J73" s="284"/>
      <c r="K73" s="284"/>
      <c r="L73" s="284"/>
      <c r="M73" s="284"/>
      <c r="N73" s="336"/>
      <c r="O73" s="78"/>
    </row>
    <row r="74" spans="1:15" x14ac:dyDescent="0.3">
      <c r="A74" s="281" t="s">
        <v>203</v>
      </c>
      <c r="B74" s="264">
        <v>0</v>
      </c>
      <c r="C74" s="264">
        <v>1</v>
      </c>
      <c r="D74" s="264">
        <v>2</v>
      </c>
      <c r="E74" s="264">
        <v>3</v>
      </c>
      <c r="F74" s="264">
        <v>0</v>
      </c>
      <c r="G74" s="264">
        <v>1</v>
      </c>
      <c r="H74" s="264">
        <v>2</v>
      </c>
      <c r="I74" s="264">
        <v>3</v>
      </c>
      <c r="J74" s="264">
        <v>0</v>
      </c>
      <c r="K74" s="264">
        <v>1</v>
      </c>
      <c r="L74" s="264">
        <v>2</v>
      </c>
      <c r="M74" s="264">
        <v>3</v>
      </c>
      <c r="N74" s="333"/>
      <c r="O74" s="78"/>
    </row>
    <row r="75" spans="1:15" ht="15" thickBot="1" x14ac:dyDescent="0.35">
      <c r="A75" s="282"/>
      <c r="B75" s="267"/>
      <c r="C75" s="267"/>
      <c r="D75" s="267"/>
      <c r="E75" s="267"/>
      <c r="F75" s="267"/>
      <c r="G75" s="267"/>
      <c r="H75" s="267"/>
      <c r="I75" s="267"/>
      <c r="J75" s="267"/>
      <c r="K75" s="267"/>
      <c r="L75" s="267"/>
      <c r="M75" s="267"/>
      <c r="N75" s="334"/>
      <c r="O75" s="78"/>
    </row>
    <row r="76" spans="1:15" x14ac:dyDescent="0.3">
      <c r="A76" s="281" t="s">
        <v>202</v>
      </c>
      <c r="B76" s="283">
        <v>0</v>
      </c>
      <c r="C76" s="283">
        <v>1</v>
      </c>
      <c r="D76" s="283">
        <v>2</v>
      </c>
      <c r="E76" s="283">
        <v>3</v>
      </c>
      <c r="F76" s="283">
        <v>0</v>
      </c>
      <c r="G76" s="283">
        <v>1</v>
      </c>
      <c r="H76" s="283">
        <v>2</v>
      </c>
      <c r="I76" s="283">
        <v>3</v>
      </c>
      <c r="J76" s="283">
        <v>0</v>
      </c>
      <c r="K76" s="283">
        <v>1</v>
      </c>
      <c r="L76" s="283">
        <v>2</v>
      </c>
      <c r="M76" s="283">
        <v>3</v>
      </c>
      <c r="N76" s="337"/>
      <c r="O76" s="78"/>
    </row>
    <row r="77" spans="1:15" ht="15" thickBot="1" x14ac:dyDescent="0.35">
      <c r="A77" s="282"/>
      <c r="B77" s="284"/>
      <c r="C77" s="284"/>
      <c r="D77" s="284"/>
      <c r="E77" s="284"/>
      <c r="F77" s="284"/>
      <c r="G77" s="284"/>
      <c r="H77" s="284"/>
      <c r="I77" s="284"/>
      <c r="J77" s="284"/>
      <c r="K77" s="284"/>
      <c r="L77" s="284"/>
      <c r="M77" s="284"/>
      <c r="N77" s="336"/>
      <c r="O77" s="78"/>
    </row>
    <row r="78" spans="1:15" x14ac:dyDescent="0.3">
      <c r="A78" s="281" t="s">
        <v>204</v>
      </c>
      <c r="B78" s="264">
        <v>0</v>
      </c>
      <c r="C78" s="264">
        <v>1</v>
      </c>
      <c r="D78" s="264">
        <v>2</v>
      </c>
      <c r="E78" s="264">
        <v>3</v>
      </c>
      <c r="F78" s="264">
        <v>0</v>
      </c>
      <c r="G78" s="264">
        <v>1</v>
      </c>
      <c r="H78" s="264">
        <v>2</v>
      </c>
      <c r="I78" s="264">
        <v>3</v>
      </c>
      <c r="J78" s="264">
        <v>0</v>
      </c>
      <c r="K78" s="264">
        <v>1</v>
      </c>
      <c r="L78" s="264">
        <v>2</v>
      </c>
      <c r="M78" s="264">
        <v>3</v>
      </c>
      <c r="N78" s="333"/>
      <c r="O78" s="78"/>
    </row>
    <row r="79" spans="1:15" ht="15" thickBot="1" x14ac:dyDescent="0.35">
      <c r="A79" s="282"/>
      <c r="B79" s="267"/>
      <c r="C79" s="267"/>
      <c r="D79" s="267"/>
      <c r="E79" s="267"/>
      <c r="F79" s="267"/>
      <c r="G79" s="267"/>
      <c r="H79" s="267"/>
      <c r="I79" s="267"/>
      <c r="J79" s="267"/>
      <c r="K79" s="267"/>
      <c r="L79" s="267"/>
      <c r="M79" s="267"/>
      <c r="N79" s="334"/>
      <c r="O79" s="90"/>
    </row>
    <row r="80" spans="1:15" ht="19.2" customHeight="1" x14ac:dyDescent="0.3">
      <c r="A80" s="285" t="s">
        <v>338</v>
      </c>
      <c r="B80" s="283">
        <v>0</v>
      </c>
      <c r="C80" s="283">
        <v>1</v>
      </c>
      <c r="D80" s="283">
        <v>2</v>
      </c>
      <c r="E80" s="283">
        <v>3</v>
      </c>
      <c r="F80" s="283">
        <v>0</v>
      </c>
      <c r="G80" s="283">
        <v>1</v>
      </c>
      <c r="H80" s="283">
        <v>2</v>
      </c>
      <c r="I80" s="283">
        <v>3</v>
      </c>
      <c r="J80" s="283">
        <v>0</v>
      </c>
      <c r="K80" s="283">
        <v>1</v>
      </c>
      <c r="L80" s="283">
        <v>2</v>
      </c>
      <c r="M80" s="283">
        <v>3</v>
      </c>
      <c r="N80" s="342"/>
    </row>
    <row r="81" spans="1:15" ht="23.4" customHeight="1" thickBot="1" x14ac:dyDescent="0.35">
      <c r="A81" s="344"/>
      <c r="B81" s="317"/>
      <c r="C81" s="317"/>
      <c r="D81" s="317"/>
      <c r="E81" s="317"/>
      <c r="F81" s="317"/>
      <c r="G81" s="317"/>
      <c r="H81" s="317"/>
      <c r="I81" s="317"/>
      <c r="J81" s="317"/>
      <c r="K81" s="317"/>
      <c r="L81" s="317"/>
      <c r="M81" s="317"/>
      <c r="N81" s="343"/>
      <c r="O81" s="79"/>
    </row>
    <row r="82" spans="1:15" x14ac:dyDescent="0.3">
      <c r="N82" s="41">
        <f>SUM(N72:N81)</f>
        <v>0</v>
      </c>
    </row>
    <row r="83" spans="1:15" x14ac:dyDescent="0.3">
      <c r="A83" s="21" t="s">
        <v>97</v>
      </c>
      <c r="K83" s="21" t="s">
        <v>348</v>
      </c>
    </row>
    <row r="84" spans="1:15" x14ac:dyDescent="0.3">
      <c r="C84" s="21"/>
    </row>
    <row r="85" spans="1:15" ht="15" thickBot="1" x14ac:dyDescent="0.35">
      <c r="A85" s="79"/>
      <c r="B85" s="79"/>
      <c r="C85" s="79"/>
      <c r="D85" s="79"/>
      <c r="E85" s="79"/>
      <c r="F85" s="79"/>
      <c r="G85" s="79"/>
      <c r="H85" s="79"/>
      <c r="I85" s="79"/>
      <c r="J85" s="79"/>
      <c r="K85" s="79"/>
      <c r="L85" s="79"/>
      <c r="M85" s="79"/>
      <c r="N85" s="79"/>
      <c r="O85" s="79"/>
    </row>
    <row r="86" spans="1:15" x14ac:dyDescent="0.3">
      <c r="A86" s="212" t="s">
        <v>77</v>
      </c>
      <c r="B86" s="323"/>
      <c r="C86" s="324"/>
      <c r="D86" s="324"/>
      <c r="E86" s="325"/>
      <c r="F86" s="323"/>
      <c r="G86" s="324"/>
      <c r="H86" s="324"/>
      <c r="I86" s="325"/>
      <c r="J86" s="323"/>
      <c r="K86" s="324"/>
      <c r="L86" s="324"/>
      <c r="M86" s="325"/>
      <c r="N86" s="341" t="s">
        <v>72</v>
      </c>
    </row>
    <row r="87" spans="1:15" x14ac:dyDescent="0.3">
      <c r="A87" s="212"/>
      <c r="B87" s="217" t="s">
        <v>41</v>
      </c>
      <c r="C87" s="218"/>
      <c r="D87" s="218"/>
      <c r="E87" s="219"/>
      <c r="F87" s="217" t="s">
        <v>0</v>
      </c>
      <c r="G87" s="218"/>
      <c r="H87" s="218"/>
      <c r="I87" s="219"/>
      <c r="J87" s="217" t="s">
        <v>2</v>
      </c>
      <c r="K87" s="218"/>
      <c r="L87" s="218"/>
      <c r="M87" s="219"/>
      <c r="N87" s="341"/>
    </row>
    <row r="88" spans="1:15" x14ac:dyDescent="0.3">
      <c r="A88" s="212"/>
      <c r="B88" s="217" t="s">
        <v>42</v>
      </c>
      <c r="C88" s="218"/>
      <c r="D88" s="218"/>
      <c r="E88" s="219"/>
      <c r="F88" s="217" t="s">
        <v>43</v>
      </c>
      <c r="G88" s="218"/>
      <c r="H88" s="218"/>
      <c r="I88" s="219"/>
      <c r="J88" s="217" t="s">
        <v>1</v>
      </c>
      <c r="K88" s="218"/>
      <c r="L88" s="218"/>
      <c r="M88" s="219"/>
      <c r="N88" s="341"/>
    </row>
    <row r="89" spans="1:15" ht="15" thickBot="1" x14ac:dyDescent="0.35">
      <c r="A89" s="212"/>
      <c r="B89" s="313"/>
      <c r="C89" s="314"/>
      <c r="D89" s="314"/>
      <c r="E89" s="315"/>
      <c r="F89" s="206" t="s">
        <v>44</v>
      </c>
      <c r="G89" s="207"/>
      <c r="H89" s="207"/>
      <c r="I89" s="210"/>
      <c r="J89" s="313"/>
      <c r="K89" s="314"/>
      <c r="L89" s="314"/>
      <c r="M89" s="315"/>
      <c r="N89" s="341"/>
    </row>
    <row r="90" spans="1:15" x14ac:dyDescent="0.3">
      <c r="A90" s="212"/>
      <c r="B90" s="194"/>
      <c r="C90" s="195"/>
      <c r="D90" s="195"/>
      <c r="E90" s="209"/>
      <c r="F90" s="194"/>
      <c r="G90" s="195"/>
      <c r="H90" s="195"/>
      <c r="I90" s="209"/>
      <c r="J90" s="194"/>
      <c r="K90" s="195"/>
      <c r="L90" s="195"/>
      <c r="M90" s="209"/>
      <c r="N90" s="341"/>
    </row>
    <row r="91" spans="1:15" ht="15" thickBot="1" x14ac:dyDescent="0.35">
      <c r="A91" s="212"/>
      <c r="B91" s="206" t="s">
        <v>46</v>
      </c>
      <c r="C91" s="207"/>
      <c r="D91" s="207"/>
      <c r="E91" s="210"/>
      <c r="F91" s="206" t="s">
        <v>46</v>
      </c>
      <c r="G91" s="207"/>
      <c r="H91" s="207"/>
      <c r="I91" s="210"/>
      <c r="J91" s="206" t="s">
        <v>46</v>
      </c>
      <c r="K91" s="207"/>
      <c r="L91" s="207"/>
      <c r="M91" s="210"/>
      <c r="N91" s="341"/>
    </row>
    <row r="92" spans="1:15" x14ac:dyDescent="0.3">
      <c r="A92" s="212"/>
      <c r="B92" s="1"/>
      <c r="C92" s="1"/>
      <c r="D92" s="1"/>
      <c r="E92" s="1"/>
      <c r="F92" s="1"/>
      <c r="G92" s="1"/>
      <c r="H92" s="1"/>
      <c r="I92" s="1"/>
      <c r="J92" s="1"/>
      <c r="K92" s="1"/>
      <c r="L92" s="1"/>
      <c r="M92" s="1"/>
      <c r="N92" s="341"/>
    </row>
    <row r="93" spans="1:15" x14ac:dyDescent="0.3">
      <c r="A93" s="212"/>
      <c r="B93" s="2">
        <v>11</v>
      </c>
      <c r="C93" s="2">
        <v>6</v>
      </c>
      <c r="D93" s="2">
        <v>4</v>
      </c>
      <c r="E93" s="2">
        <v>1</v>
      </c>
      <c r="F93" s="2">
        <v>11</v>
      </c>
      <c r="G93" s="2">
        <v>6</v>
      </c>
      <c r="H93" s="2">
        <v>4</v>
      </c>
      <c r="I93" s="2">
        <v>1</v>
      </c>
      <c r="J93" s="2">
        <v>11</v>
      </c>
      <c r="K93" s="2">
        <v>6</v>
      </c>
      <c r="L93" s="2">
        <v>4</v>
      </c>
      <c r="M93" s="2">
        <v>1</v>
      </c>
      <c r="N93" s="341"/>
    </row>
    <row r="94" spans="1:15" ht="15" thickBot="1" x14ac:dyDescent="0.35">
      <c r="A94" s="213"/>
      <c r="B94" s="3" t="s">
        <v>47</v>
      </c>
      <c r="C94" s="3" t="s">
        <v>48</v>
      </c>
      <c r="D94" s="3" t="s">
        <v>49</v>
      </c>
      <c r="E94" s="3" t="s">
        <v>50</v>
      </c>
      <c r="F94" s="3" t="s">
        <v>47</v>
      </c>
      <c r="G94" s="3" t="s">
        <v>48</v>
      </c>
      <c r="H94" s="3" t="s">
        <v>49</v>
      </c>
      <c r="I94" s="3" t="s">
        <v>50</v>
      </c>
      <c r="J94" s="3" t="s">
        <v>47</v>
      </c>
      <c r="K94" s="3" t="s">
        <v>48</v>
      </c>
      <c r="L94" s="3" t="s">
        <v>49</v>
      </c>
      <c r="M94" s="3" t="s">
        <v>50</v>
      </c>
      <c r="N94" s="341"/>
    </row>
    <row r="95" spans="1:15" x14ac:dyDescent="0.3">
      <c r="A95" s="10"/>
      <c r="B95" s="194"/>
      <c r="C95" s="195"/>
      <c r="D95" s="195"/>
      <c r="E95" s="209"/>
      <c r="F95" s="194"/>
      <c r="G95" s="195"/>
      <c r="H95" s="195"/>
      <c r="I95" s="209"/>
      <c r="J95" s="194"/>
      <c r="K95" s="195"/>
      <c r="L95" s="195"/>
      <c r="M95" s="209"/>
      <c r="N95" s="341"/>
    </row>
    <row r="96" spans="1:15" ht="15" thickBot="1" x14ac:dyDescent="0.35">
      <c r="A96" s="11" t="s">
        <v>45</v>
      </c>
      <c r="B96" s="206" t="s">
        <v>7</v>
      </c>
      <c r="C96" s="207"/>
      <c r="D96" s="207"/>
      <c r="E96" s="210"/>
      <c r="F96" s="206" t="s">
        <v>7</v>
      </c>
      <c r="G96" s="207"/>
      <c r="H96" s="207"/>
      <c r="I96" s="210"/>
      <c r="J96" s="206" t="s">
        <v>7</v>
      </c>
      <c r="K96" s="207"/>
      <c r="L96" s="207"/>
      <c r="M96" s="210"/>
      <c r="N96" s="341"/>
    </row>
    <row r="97" spans="1:14" ht="14.4" customHeight="1" x14ac:dyDescent="0.3">
      <c r="A97" s="321" t="s">
        <v>206</v>
      </c>
      <c r="B97" s="283">
        <v>0</v>
      </c>
      <c r="C97" s="283">
        <v>1</v>
      </c>
      <c r="D97" s="283">
        <v>2</v>
      </c>
      <c r="E97" s="283">
        <v>3</v>
      </c>
      <c r="F97" s="283">
        <v>0</v>
      </c>
      <c r="G97" s="283">
        <v>1</v>
      </c>
      <c r="H97" s="283">
        <v>2</v>
      </c>
      <c r="I97" s="283">
        <v>3</v>
      </c>
      <c r="J97" s="283">
        <v>0</v>
      </c>
      <c r="K97" s="283">
        <v>1</v>
      </c>
      <c r="L97" s="283">
        <v>2</v>
      </c>
      <c r="M97" s="283">
        <v>3</v>
      </c>
      <c r="N97" s="333"/>
    </row>
    <row r="98" spans="1:14" ht="15" thickBot="1" x14ac:dyDescent="0.35">
      <c r="A98" s="322"/>
      <c r="B98" s="284"/>
      <c r="C98" s="284"/>
      <c r="D98" s="284"/>
      <c r="E98" s="284"/>
      <c r="F98" s="284"/>
      <c r="G98" s="284"/>
      <c r="H98" s="284"/>
      <c r="I98" s="284"/>
      <c r="J98" s="284"/>
      <c r="K98" s="284"/>
      <c r="L98" s="284"/>
      <c r="M98" s="284"/>
      <c r="N98" s="334"/>
    </row>
    <row r="99" spans="1:14" x14ac:dyDescent="0.3">
      <c r="A99" s="321" t="s">
        <v>192</v>
      </c>
      <c r="B99" s="264">
        <v>0</v>
      </c>
      <c r="C99" s="264">
        <v>1</v>
      </c>
      <c r="D99" s="264">
        <v>2</v>
      </c>
      <c r="E99" s="264">
        <v>3</v>
      </c>
      <c r="F99" s="264">
        <v>0</v>
      </c>
      <c r="G99" s="264">
        <v>1</v>
      </c>
      <c r="H99" s="264">
        <v>2</v>
      </c>
      <c r="I99" s="264">
        <v>3</v>
      </c>
      <c r="J99" s="264">
        <v>0</v>
      </c>
      <c r="K99" s="264">
        <v>1</v>
      </c>
      <c r="L99" s="264">
        <v>2</v>
      </c>
      <c r="M99" s="264">
        <v>3</v>
      </c>
      <c r="N99" s="337"/>
    </row>
    <row r="100" spans="1:14" ht="15" thickBot="1" x14ac:dyDescent="0.35">
      <c r="A100" s="322"/>
      <c r="B100" s="267"/>
      <c r="C100" s="267"/>
      <c r="D100" s="267"/>
      <c r="E100" s="267"/>
      <c r="F100" s="267"/>
      <c r="G100" s="267"/>
      <c r="H100" s="267"/>
      <c r="I100" s="267"/>
      <c r="J100" s="267"/>
      <c r="K100" s="267"/>
      <c r="L100" s="267"/>
      <c r="M100" s="267"/>
      <c r="N100" s="336"/>
    </row>
    <row r="101" spans="1:14" x14ac:dyDescent="0.3">
      <c r="A101" s="321" t="s">
        <v>193</v>
      </c>
      <c r="B101" s="283">
        <v>0</v>
      </c>
      <c r="C101" s="283">
        <v>1</v>
      </c>
      <c r="D101" s="283">
        <v>2</v>
      </c>
      <c r="E101" s="283">
        <v>3</v>
      </c>
      <c r="F101" s="283">
        <v>0</v>
      </c>
      <c r="G101" s="283">
        <v>1</v>
      </c>
      <c r="H101" s="283">
        <v>2</v>
      </c>
      <c r="I101" s="283">
        <v>3</v>
      </c>
      <c r="J101" s="283">
        <v>0</v>
      </c>
      <c r="K101" s="283">
        <v>1</v>
      </c>
      <c r="L101" s="283">
        <v>2</v>
      </c>
      <c r="M101" s="283">
        <v>3</v>
      </c>
      <c r="N101" s="333"/>
    </row>
    <row r="102" spans="1:14" ht="15" thickBot="1" x14ac:dyDescent="0.35">
      <c r="A102" s="322"/>
      <c r="B102" s="284"/>
      <c r="C102" s="284"/>
      <c r="D102" s="284"/>
      <c r="E102" s="284"/>
      <c r="F102" s="284"/>
      <c r="G102" s="284"/>
      <c r="H102" s="284"/>
      <c r="I102" s="284"/>
      <c r="J102" s="284"/>
      <c r="K102" s="284"/>
      <c r="L102" s="284"/>
      <c r="M102" s="284"/>
      <c r="N102" s="336"/>
    </row>
    <row r="103" spans="1:14" x14ac:dyDescent="0.3">
      <c r="A103" s="319" t="s">
        <v>208</v>
      </c>
      <c r="B103" s="264">
        <v>0</v>
      </c>
      <c r="C103" s="264">
        <v>1</v>
      </c>
      <c r="D103" s="264">
        <v>2</v>
      </c>
      <c r="E103" s="264">
        <v>3</v>
      </c>
      <c r="F103" s="264">
        <v>0</v>
      </c>
      <c r="G103" s="264">
        <v>1</v>
      </c>
      <c r="H103" s="264">
        <v>2</v>
      </c>
      <c r="I103" s="264">
        <v>3</v>
      </c>
      <c r="J103" s="264">
        <v>0</v>
      </c>
      <c r="K103" s="264">
        <v>1</v>
      </c>
      <c r="L103" s="264">
        <v>2</v>
      </c>
      <c r="M103" s="264">
        <v>3</v>
      </c>
      <c r="N103" s="333"/>
    </row>
    <row r="104" spans="1:14" ht="15" thickBot="1" x14ac:dyDescent="0.35">
      <c r="A104" s="320"/>
      <c r="B104" s="267"/>
      <c r="C104" s="267"/>
      <c r="D104" s="267"/>
      <c r="E104" s="267"/>
      <c r="F104" s="267"/>
      <c r="G104" s="267"/>
      <c r="H104" s="267"/>
      <c r="I104" s="267"/>
      <c r="J104" s="267"/>
      <c r="K104" s="267"/>
      <c r="L104" s="267"/>
      <c r="M104" s="267"/>
      <c r="N104" s="336"/>
    </row>
    <row r="105" spans="1:14" x14ac:dyDescent="0.3">
      <c r="A105" s="319" t="s">
        <v>194</v>
      </c>
      <c r="B105" s="283">
        <v>0</v>
      </c>
      <c r="C105" s="283">
        <v>1</v>
      </c>
      <c r="D105" s="283">
        <v>2</v>
      </c>
      <c r="E105" s="283">
        <v>3</v>
      </c>
      <c r="F105" s="283">
        <v>0</v>
      </c>
      <c r="G105" s="283">
        <v>1</v>
      </c>
      <c r="H105" s="283">
        <v>2</v>
      </c>
      <c r="I105" s="283">
        <v>3</v>
      </c>
      <c r="J105" s="283">
        <v>0</v>
      </c>
      <c r="K105" s="283">
        <v>1</v>
      </c>
      <c r="L105" s="283">
        <v>2</v>
      </c>
      <c r="M105" s="283">
        <v>3</v>
      </c>
      <c r="N105" s="333"/>
    </row>
    <row r="106" spans="1:14" ht="15" thickBot="1" x14ac:dyDescent="0.35">
      <c r="A106" s="320"/>
      <c r="B106" s="284"/>
      <c r="C106" s="284"/>
      <c r="D106" s="284"/>
      <c r="E106" s="284"/>
      <c r="F106" s="284"/>
      <c r="G106" s="284"/>
      <c r="H106" s="284"/>
      <c r="I106" s="284"/>
      <c r="J106" s="284"/>
      <c r="K106" s="284"/>
      <c r="L106" s="284"/>
      <c r="M106" s="284"/>
      <c r="N106" s="334"/>
    </row>
    <row r="107" spans="1:14" x14ac:dyDescent="0.3">
      <c r="A107" s="319" t="s">
        <v>195</v>
      </c>
      <c r="B107" s="264">
        <v>0</v>
      </c>
      <c r="C107" s="264">
        <v>1</v>
      </c>
      <c r="D107" s="264">
        <v>2</v>
      </c>
      <c r="E107" s="264">
        <v>3</v>
      </c>
      <c r="F107" s="264">
        <v>0</v>
      </c>
      <c r="G107" s="264">
        <v>1</v>
      </c>
      <c r="H107" s="264">
        <v>2</v>
      </c>
      <c r="I107" s="264">
        <v>3</v>
      </c>
      <c r="J107" s="264">
        <v>0</v>
      </c>
      <c r="K107" s="264">
        <v>1</v>
      </c>
      <c r="L107" s="264">
        <v>2</v>
      </c>
      <c r="M107" s="264">
        <v>3</v>
      </c>
      <c r="N107" s="337"/>
    </row>
    <row r="108" spans="1:14" ht="15" thickBot="1" x14ac:dyDescent="0.35">
      <c r="A108" s="320"/>
      <c r="B108" s="267"/>
      <c r="C108" s="267"/>
      <c r="D108" s="267"/>
      <c r="E108" s="267"/>
      <c r="F108" s="267"/>
      <c r="G108" s="267"/>
      <c r="H108" s="267"/>
      <c r="I108" s="267"/>
      <c r="J108" s="267"/>
      <c r="K108" s="267"/>
      <c r="L108" s="267"/>
      <c r="M108" s="267"/>
      <c r="N108" s="336"/>
    </row>
    <row r="109" spans="1:14" x14ac:dyDescent="0.3">
      <c r="A109" s="321" t="s">
        <v>201</v>
      </c>
      <c r="B109" s="283">
        <v>0</v>
      </c>
      <c r="C109" s="283">
        <v>1</v>
      </c>
      <c r="D109" s="283">
        <v>2</v>
      </c>
      <c r="E109" s="283">
        <v>3</v>
      </c>
      <c r="F109" s="283">
        <v>0</v>
      </c>
      <c r="G109" s="283">
        <v>1</v>
      </c>
      <c r="H109" s="283">
        <v>2</v>
      </c>
      <c r="I109" s="283">
        <v>3</v>
      </c>
      <c r="J109" s="283">
        <v>0</v>
      </c>
      <c r="K109" s="283">
        <v>1</v>
      </c>
      <c r="L109" s="283">
        <v>2</v>
      </c>
      <c r="M109" s="283">
        <v>3</v>
      </c>
      <c r="N109" s="333"/>
    </row>
    <row r="110" spans="1:14" ht="15" thickBot="1" x14ac:dyDescent="0.35">
      <c r="A110" s="322"/>
      <c r="B110" s="284"/>
      <c r="C110" s="284"/>
      <c r="D110" s="284"/>
      <c r="E110" s="284"/>
      <c r="F110" s="284"/>
      <c r="G110" s="284"/>
      <c r="H110" s="284"/>
      <c r="I110" s="284"/>
      <c r="J110" s="284"/>
      <c r="K110" s="284"/>
      <c r="L110" s="284"/>
      <c r="M110" s="284"/>
      <c r="N110" s="334"/>
    </row>
    <row r="111" spans="1:14" x14ac:dyDescent="0.3">
      <c r="A111" s="321" t="s">
        <v>207</v>
      </c>
      <c r="B111" s="264">
        <v>0</v>
      </c>
      <c r="C111" s="264">
        <v>1</v>
      </c>
      <c r="D111" s="264">
        <v>2</v>
      </c>
      <c r="E111" s="264">
        <v>3</v>
      </c>
      <c r="F111" s="264">
        <v>0</v>
      </c>
      <c r="G111" s="264">
        <v>1</v>
      </c>
      <c r="H111" s="264">
        <v>2</v>
      </c>
      <c r="I111" s="264">
        <v>3</v>
      </c>
      <c r="J111" s="264">
        <v>0</v>
      </c>
      <c r="K111" s="264">
        <v>1</v>
      </c>
      <c r="L111" s="264">
        <v>2</v>
      </c>
      <c r="M111" s="264">
        <v>3</v>
      </c>
      <c r="N111" s="333"/>
    </row>
    <row r="112" spans="1:14" ht="15" thickBot="1" x14ac:dyDescent="0.35">
      <c r="A112" s="322"/>
      <c r="B112" s="267"/>
      <c r="C112" s="267"/>
      <c r="D112" s="267"/>
      <c r="E112" s="267"/>
      <c r="F112" s="267"/>
      <c r="G112" s="267"/>
      <c r="H112" s="267"/>
      <c r="I112" s="267"/>
      <c r="J112" s="267"/>
      <c r="K112" s="267"/>
      <c r="L112" s="267"/>
      <c r="M112" s="267"/>
      <c r="N112" s="336"/>
    </row>
    <row r="113" spans="11:14" x14ac:dyDescent="0.3">
      <c r="N113" s="60">
        <f>SUM(N97:N112)</f>
        <v>0</v>
      </c>
    </row>
    <row r="114" spans="11:14" x14ac:dyDescent="0.3">
      <c r="K114" s="21" t="s">
        <v>349</v>
      </c>
    </row>
  </sheetData>
  <mergeCells count="468">
    <mergeCell ref="N107:N108"/>
    <mergeCell ref="N109:N110"/>
    <mergeCell ref="N111:N112"/>
    <mergeCell ref="A109:A110"/>
    <mergeCell ref="A111:A112"/>
    <mergeCell ref="A107:A108"/>
    <mergeCell ref="B107:B108"/>
    <mergeCell ref="C107:C108"/>
    <mergeCell ref="D107:D108"/>
    <mergeCell ref="E107:E108"/>
    <mergeCell ref="F107:F108"/>
    <mergeCell ref="G107:G108"/>
    <mergeCell ref="H107:H108"/>
    <mergeCell ref="I107:I108"/>
    <mergeCell ref="J107:J108"/>
    <mergeCell ref="K107:K108"/>
    <mergeCell ref="L107:L108"/>
    <mergeCell ref="M107:M108"/>
    <mergeCell ref="B109:B110"/>
    <mergeCell ref="C109:C110"/>
    <mergeCell ref="D109:D110"/>
    <mergeCell ref="E109:E110"/>
    <mergeCell ref="F109:F110"/>
    <mergeCell ref="G109:G110"/>
    <mergeCell ref="B95:E95"/>
    <mergeCell ref="B96:E96"/>
    <mergeCell ref="F95:I95"/>
    <mergeCell ref="F96:I96"/>
    <mergeCell ref="J95:M95"/>
    <mergeCell ref="J96:M96"/>
    <mergeCell ref="B90:E90"/>
    <mergeCell ref="B91:E91"/>
    <mergeCell ref="F90:I90"/>
    <mergeCell ref="N86:N96"/>
    <mergeCell ref="N97:N98"/>
    <mergeCell ref="N99:N100"/>
    <mergeCell ref="N101:N102"/>
    <mergeCell ref="N103:N104"/>
    <mergeCell ref="N105:N106"/>
    <mergeCell ref="A97:A98"/>
    <mergeCell ref="A99:A100"/>
    <mergeCell ref="A101:A102"/>
    <mergeCell ref="A103:A104"/>
    <mergeCell ref="A105:A106"/>
    <mergeCell ref="L99:L100"/>
    <mergeCell ref="M99:M100"/>
    <mergeCell ref="B101:B102"/>
    <mergeCell ref="C101:C102"/>
    <mergeCell ref="D101:D102"/>
    <mergeCell ref="E101:E102"/>
    <mergeCell ref="F101:F102"/>
    <mergeCell ref="F91:I91"/>
    <mergeCell ref="J90:M90"/>
    <mergeCell ref="J91:M91"/>
    <mergeCell ref="F89:I89"/>
    <mergeCell ref="J86:M86"/>
    <mergeCell ref="J87:M87"/>
    <mergeCell ref="N78:N79"/>
    <mergeCell ref="N80:N81"/>
    <mergeCell ref="A86:A94"/>
    <mergeCell ref="B86:E86"/>
    <mergeCell ref="B87:E87"/>
    <mergeCell ref="B88:E88"/>
    <mergeCell ref="B89:E89"/>
    <mergeCell ref="F86:I86"/>
    <mergeCell ref="F87:I87"/>
    <mergeCell ref="F88:I88"/>
    <mergeCell ref="A80:A81"/>
    <mergeCell ref="B80:B81"/>
    <mergeCell ref="C80:C81"/>
    <mergeCell ref="D80:D81"/>
    <mergeCell ref="E80:E81"/>
    <mergeCell ref="F80:F81"/>
    <mergeCell ref="G80:G81"/>
    <mergeCell ref="H80:H81"/>
    <mergeCell ref="I80:I81"/>
    <mergeCell ref="J80:J81"/>
    <mergeCell ref="K80:K81"/>
    <mergeCell ref="L80:L81"/>
    <mergeCell ref="M80:M81"/>
    <mergeCell ref="A78:A79"/>
    <mergeCell ref="N72:N73"/>
    <mergeCell ref="N74:N75"/>
    <mergeCell ref="N76:N77"/>
    <mergeCell ref="N43:N44"/>
    <mergeCell ref="N45:N46"/>
    <mergeCell ref="N47:N48"/>
    <mergeCell ref="N49:N50"/>
    <mergeCell ref="N51:N52"/>
    <mergeCell ref="B70:E70"/>
    <mergeCell ref="B71:E71"/>
    <mergeCell ref="F70:I70"/>
    <mergeCell ref="F71:I71"/>
    <mergeCell ref="J70:M70"/>
    <mergeCell ref="J71:M71"/>
    <mergeCell ref="N53:N54"/>
    <mergeCell ref="N61:N71"/>
    <mergeCell ref="B66:E66"/>
    <mergeCell ref="F65:I65"/>
    <mergeCell ref="F66:I66"/>
    <mergeCell ref="J65:M65"/>
    <mergeCell ref="J66:M66"/>
    <mergeCell ref="F61:I61"/>
    <mergeCell ref="F62:I62"/>
    <mergeCell ref="F63:I63"/>
    <mergeCell ref="N1:N11"/>
    <mergeCell ref="N12:N13"/>
    <mergeCell ref="N14:N15"/>
    <mergeCell ref="N16:N17"/>
    <mergeCell ref="N18:N19"/>
    <mergeCell ref="N20:N21"/>
    <mergeCell ref="N28:N38"/>
    <mergeCell ref="N39:N40"/>
    <mergeCell ref="N41:N42"/>
    <mergeCell ref="J61:M61"/>
    <mergeCell ref="J62:M62"/>
    <mergeCell ref="J63:M63"/>
    <mergeCell ref="J64:M64"/>
    <mergeCell ref="A51:A52"/>
    <mergeCell ref="A53:A54"/>
    <mergeCell ref="A61:A69"/>
    <mergeCell ref="B61:E61"/>
    <mergeCell ref="B62:E62"/>
    <mergeCell ref="B63:E63"/>
    <mergeCell ref="B64:E64"/>
    <mergeCell ref="B51:B52"/>
    <mergeCell ref="C51:C52"/>
    <mergeCell ref="D51:D52"/>
    <mergeCell ref="E51:E52"/>
    <mergeCell ref="B53:B54"/>
    <mergeCell ref="C53:C54"/>
    <mergeCell ref="D53:D54"/>
    <mergeCell ref="E53:E54"/>
    <mergeCell ref="I53:I54"/>
    <mergeCell ref="J53:J54"/>
    <mergeCell ref="K53:K54"/>
    <mergeCell ref="F53:F54"/>
    <mergeCell ref="B65:E65"/>
    <mergeCell ref="A39:A40"/>
    <mergeCell ref="A43:A44"/>
    <mergeCell ref="A45:A46"/>
    <mergeCell ref="A41:A42"/>
    <mergeCell ref="A49:A50"/>
    <mergeCell ref="B37:E37"/>
    <mergeCell ref="B38:E38"/>
    <mergeCell ref="F37:I37"/>
    <mergeCell ref="F38:I38"/>
    <mergeCell ref="B47:B48"/>
    <mergeCell ref="F64:I64"/>
    <mergeCell ref="J38:M38"/>
    <mergeCell ref="A47:A48"/>
    <mergeCell ref="B41:B42"/>
    <mergeCell ref="C41:C42"/>
    <mergeCell ref="D41:D42"/>
    <mergeCell ref="E41:E42"/>
    <mergeCell ref="F41:F42"/>
    <mergeCell ref="G41:G42"/>
    <mergeCell ref="H41:H42"/>
    <mergeCell ref="M41:M42"/>
    <mergeCell ref="B39:B40"/>
    <mergeCell ref="C39:C40"/>
    <mergeCell ref="D39:D40"/>
    <mergeCell ref="E39:E40"/>
    <mergeCell ref="F39:F40"/>
    <mergeCell ref="G39:G40"/>
    <mergeCell ref="H39:H40"/>
    <mergeCell ref="I39:I40"/>
    <mergeCell ref="J39:J40"/>
    <mergeCell ref="K39:K40"/>
    <mergeCell ref="L39:L40"/>
    <mergeCell ref="M39:M40"/>
    <mergeCell ref="C47:C48"/>
    <mergeCell ref="J32:M32"/>
    <mergeCell ref="J33:M33"/>
    <mergeCell ref="F30:I30"/>
    <mergeCell ref="F31:I31"/>
    <mergeCell ref="J28:M28"/>
    <mergeCell ref="J29:M29"/>
    <mergeCell ref="J30:M30"/>
    <mergeCell ref="J31:M31"/>
    <mergeCell ref="J37:M37"/>
    <mergeCell ref="A12:A13"/>
    <mergeCell ref="A28:A36"/>
    <mergeCell ref="B28:E28"/>
    <mergeCell ref="B29:E29"/>
    <mergeCell ref="B30:E30"/>
    <mergeCell ref="B31:E31"/>
    <mergeCell ref="F28:I28"/>
    <mergeCell ref="F29:I29"/>
    <mergeCell ref="B10:E10"/>
    <mergeCell ref="B11:E11"/>
    <mergeCell ref="F10:I10"/>
    <mergeCell ref="F11:I11"/>
    <mergeCell ref="A14:A15"/>
    <mergeCell ref="H14:H15"/>
    <mergeCell ref="I14:I15"/>
    <mergeCell ref="I16:I17"/>
    <mergeCell ref="B32:E32"/>
    <mergeCell ref="B33:E33"/>
    <mergeCell ref="F32:I32"/>
    <mergeCell ref="F33:I33"/>
    <mergeCell ref="J10:M10"/>
    <mergeCell ref="J11:M11"/>
    <mergeCell ref="B12:B13"/>
    <mergeCell ref="C12:C13"/>
    <mergeCell ref="D12:D13"/>
    <mergeCell ref="E12:E13"/>
    <mergeCell ref="F12:F13"/>
    <mergeCell ref="G12:G13"/>
    <mergeCell ref="H12:H13"/>
    <mergeCell ref="I12:I13"/>
    <mergeCell ref="J12:J13"/>
    <mergeCell ref="K12:K13"/>
    <mergeCell ref="L12:L13"/>
    <mergeCell ref="M12:M13"/>
    <mergeCell ref="J5:M5"/>
    <mergeCell ref="J6:M6"/>
    <mergeCell ref="J1:M1"/>
    <mergeCell ref="J2:M2"/>
    <mergeCell ref="J3:M3"/>
    <mergeCell ref="J4:M4"/>
    <mergeCell ref="A1:A9"/>
    <mergeCell ref="B1:E1"/>
    <mergeCell ref="B2:E2"/>
    <mergeCell ref="B3:E3"/>
    <mergeCell ref="B4:E4"/>
    <mergeCell ref="F1:I1"/>
    <mergeCell ref="F2:I2"/>
    <mergeCell ref="F3:I3"/>
    <mergeCell ref="F4:I4"/>
    <mergeCell ref="B5:E5"/>
    <mergeCell ref="B6:E6"/>
    <mergeCell ref="F5:I5"/>
    <mergeCell ref="F6:I6"/>
    <mergeCell ref="J14:J15"/>
    <mergeCell ref="K14:K15"/>
    <mergeCell ref="L14:L15"/>
    <mergeCell ref="M14:M15"/>
    <mergeCell ref="A18:A19"/>
    <mergeCell ref="A20:A21"/>
    <mergeCell ref="B14:B15"/>
    <mergeCell ref="C14:C15"/>
    <mergeCell ref="D14:D15"/>
    <mergeCell ref="E14:E15"/>
    <mergeCell ref="F14:F15"/>
    <mergeCell ref="G14:G15"/>
    <mergeCell ref="B16:B17"/>
    <mergeCell ref="C16:C17"/>
    <mergeCell ref="D16:D17"/>
    <mergeCell ref="E16:E17"/>
    <mergeCell ref="F16:F17"/>
    <mergeCell ref="G16:G17"/>
    <mergeCell ref="B20:B21"/>
    <mergeCell ref="C20:C21"/>
    <mergeCell ref="D20:D21"/>
    <mergeCell ref="E20:E21"/>
    <mergeCell ref="F20:F21"/>
    <mergeCell ref="G20:G21"/>
    <mergeCell ref="J16:J17"/>
    <mergeCell ref="K16:K17"/>
    <mergeCell ref="L16:L17"/>
    <mergeCell ref="M16:M17"/>
    <mergeCell ref="A16:A17"/>
    <mergeCell ref="K20:K21"/>
    <mergeCell ref="L20:L21"/>
    <mergeCell ref="M20:M21"/>
    <mergeCell ref="B18:B19"/>
    <mergeCell ref="C18:C19"/>
    <mergeCell ref="D18:D19"/>
    <mergeCell ref="E18:E19"/>
    <mergeCell ref="F18:F19"/>
    <mergeCell ref="G18:G19"/>
    <mergeCell ref="H18:H19"/>
    <mergeCell ref="I18:I19"/>
    <mergeCell ref="J18:J19"/>
    <mergeCell ref="K18:K19"/>
    <mergeCell ref="L18:L19"/>
    <mergeCell ref="M18:M19"/>
    <mergeCell ref="H16:H17"/>
    <mergeCell ref="H20:H21"/>
    <mergeCell ref="I20:I21"/>
    <mergeCell ref="J20:J21"/>
    <mergeCell ref="I41:I42"/>
    <mergeCell ref="J41:J42"/>
    <mergeCell ref="K41:K42"/>
    <mergeCell ref="L41:L42"/>
    <mergeCell ref="L43:L44"/>
    <mergeCell ref="L47:L48"/>
    <mergeCell ref="B45:B46"/>
    <mergeCell ref="C45:C46"/>
    <mergeCell ref="L45:L46"/>
    <mergeCell ref="F51:F52"/>
    <mergeCell ref="D43:D44"/>
    <mergeCell ref="E43:E44"/>
    <mergeCell ref="F43:F44"/>
    <mergeCell ref="G43:G44"/>
    <mergeCell ref="H43:H44"/>
    <mergeCell ref="I43:I44"/>
    <mergeCell ref="J43:J44"/>
    <mergeCell ref="H47:H48"/>
    <mergeCell ref="I47:I48"/>
    <mergeCell ref="J47:J48"/>
    <mergeCell ref="D45:D46"/>
    <mergeCell ref="E45:E46"/>
    <mergeCell ref="F45:F46"/>
    <mergeCell ref="G45:G46"/>
    <mergeCell ref="H45:H46"/>
    <mergeCell ref="I45:I46"/>
    <mergeCell ref="J45:J46"/>
    <mergeCell ref="M45:M46"/>
    <mergeCell ref="M43:M44"/>
    <mergeCell ref="B49:B50"/>
    <mergeCell ref="C49:C50"/>
    <mergeCell ref="D49:D50"/>
    <mergeCell ref="E49:E50"/>
    <mergeCell ref="F49:F50"/>
    <mergeCell ref="G49:G50"/>
    <mergeCell ref="H49:H50"/>
    <mergeCell ref="I49:I50"/>
    <mergeCell ref="J49:J50"/>
    <mergeCell ref="L49:L50"/>
    <mergeCell ref="M49:M50"/>
    <mergeCell ref="D47:D48"/>
    <mergeCell ref="E47:E48"/>
    <mergeCell ref="F47:F48"/>
    <mergeCell ref="G47:G48"/>
    <mergeCell ref="M47:M48"/>
    <mergeCell ref="K47:K48"/>
    <mergeCell ref="K49:K50"/>
    <mergeCell ref="K45:K46"/>
    <mergeCell ref="K43:K44"/>
    <mergeCell ref="C43:C44"/>
    <mergeCell ref="B43:B44"/>
    <mergeCell ref="L53:L54"/>
    <mergeCell ref="M53:M54"/>
    <mergeCell ref="G53:G54"/>
    <mergeCell ref="H53:H54"/>
    <mergeCell ref="L51:L52"/>
    <mergeCell ref="M51:M52"/>
    <mergeCell ref="G51:G52"/>
    <mergeCell ref="H51:H52"/>
    <mergeCell ref="I51:I52"/>
    <mergeCell ref="J51:J52"/>
    <mergeCell ref="K51:K52"/>
    <mergeCell ref="B72:B73"/>
    <mergeCell ref="C72:C73"/>
    <mergeCell ref="D72:D73"/>
    <mergeCell ref="E72:E73"/>
    <mergeCell ref="F72:F73"/>
    <mergeCell ref="B76:B77"/>
    <mergeCell ref="C76:C77"/>
    <mergeCell ref="D76:D77"/>
    <mergeCell ref="E76:E77"/>
    <mergeCell ref="F76:F77"/>
    <mergeCell ref="B78:B79"/>
    <mergeCell ref="C78:C79"/>
    <mergeCell ref="D78:D79"/>
    <mergeCell ref="E78:E79"/>
    <mergeCell ref="F78:F79"/>
    <mergeCell ref="M72:M73"/>
    <mergeCell ref="A72:A73"/>
    <mergeCell ref="A74:A75"/>
    <mergeCell ref="A76:A77"/>
    <mergeCell ref="M76:M77"/>
    <mergeCell ref="G76:G77"/>
    <mergeCell ref="H76:H77"/>
    <mergeCell ref="I76:I77"/>
    <mergeCell ref="J76:J77"/>
    <mergeCell ref="B74:B75"/>
    <mergeCell ref="C74:C75"/>
    <mergeCell ref="D74:D75"/>
    <mergeCell ref="E74:E75"/>
    <mergeCell ref="F74:F75"/>
    <mergeCell ref="G74:G75"/>
    <mergeCell ref="H74:H75"/>
    <mergeCell ref="I74:I75"/>
    <mergeCell ref="J74:J75"/>
    <mergeCell ref="K74:K75"/>
    <mergeCell ref="L74:L75"/>
    <mergeCell ref="M74:M75"/>
    <mergeCell ref="G72:G73"/>
    <mergeCell ref="H72:H73"/>
    <mergeCell ref="I72:I73"/>
    <mergeCell ref="J72:J73"/>
    <mergeCell ref="K72:K73"/>
    <mergeCell ref="L72:L73"/>
    <mergeCell ref="G78:G79"/>
    <mergeCell ref="H78:H79"/>
    <mergeCell ref="I78:I79"/>
    <mergeCell ref="J78:J79"/>
    <mergeCell ref="J88:M88"/>
    <mergeCell ref="J89:M89"/>
    <mergeCell ref="K78:K79"/>
    <mergeCell ref="L78:L79"/>
    <mergeCell ref="M78:M79"/>
    <mergeCell ref="K76:K77"/>
    <mergeCell ref="L76:L77"/>
    <mergeCell ref="L101:L102"/>
    <mergeCell ref="M101:M102"/>
    <mergeCell ref="B99:B100"/>
    <mergeCell ref="C99:C100"/>
    <mergeCell ref="B97:B98"/>
    <mergeCell ref="C97:C98"/>
    <mergeCell ref="D97:D98"/>
    <mergeCell ref="E97:E98"/>
    <mergeCell ref="F97:F98"/>
    <mergeCell ref="G97:G98"/>
    <mergeCell ref="H97:H98"/>
    <mergeCell ref="I97:I98"/>
    <mergeCell ref="J97:J98"/>
    <mergeCell ref="K97:K98"/>
    <mergeCell ref="L97:L98"/>
    <mergeCell ref="M97:M98"/>
    <mergeCell ref="D103:D104"/>
    <mergeCell ref="E103:E104"/>
    <mergeCell ref="F103:F104"/>
    <mergeCell ref="G103:G104"/>
    <mergeCell ref="H103:H104"/>
    <mergeCell ref="I103:I104"/>
    <mergeCell ref="J103:J104"/>
    <mergeCell ref="K99:K100"/>
    <mergeCell ref="D99:D100"/>
    <mergeCell ref="E99:E100"/>
    <mergeCell ref="F99:F100"/>
    <mergeCell ref="G99:G100"/>
    <mergeCell ref="H99:H100"/>
    <mergeCell ref="I99:I100"/>
    <mergeCell ref="J99:J100"/>
    <mergeCell ref="K103:K104"/>
    <mergeCell ref="K101:K102"/>
    <mergeCell ref="G101:G102"/>
    <mergeCell ref="H101:H102"/>
    <mergeCell ref="I101:I102"/>
    <mergeCell ref="J101:J102"/>
    <mergeCell ref="L103:L104"/>
    <mergeCell ref="M103:M104"/>
    <mergeCell ref="B105:B106"/>
    <mergeCell ref="C105:C106"/>
    <mergeCell ref="D105:D106"/>
    <mergeCell ref="E105:E106"/>
    <mergeCell ref="F105:F106"/>
    <mergeCell ref="G105:G106"/>
    <mergeCell ref="H105:H106"/>
    <mergeCell ref="I105:I106"/>
    <mergeCell ref="J105:J106"/>
    <mergeCell ref="K105:K106"/>
    <mergeCell ref="L105:L106"/>
    <mergeCell ref="M105:M106"/>
    <mergeCell ref="B103:B104"/>
    <mergeCell ref="C103:C104"/>
    <mergeCell ref="H109:H110"/>
    <mergeCell ref="I109:I110"/>
    <mergeCell ref="J109:J110"/>
    <mergeCell ref="K109:K110"/>
    <mergeCell ref="L109:L110"/>
    <mergeCell ref="M109:M110"/>
    <mergeCell ref="L111:L112"/>
    <mergeCell ref="M111:M112"/>
    <mergeCell ref="B111:B112"/>
    <mergeCell ref="C111:C112"/>
    <mergeCell ref="D111:D112"/>
    <mergeCell ref="E111:E112"/>
    <mergeCell ref="F111:F112"/>
    <mergeCell ref="G111:G112"/>
    <mergeCell ref="H111:H112"/>
    <mergeCell ref="I111:I112"/>
    <mergeCell ref="K111:K112"/>
    <mergeCell ref="J111:J1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9E1A0-C04C-4C99-9B6E-C1B005F5D4C7}">
  <dimension ref="A1:X51"/>
  <sheetViews>
    <sheetView workbookViewId="0">
      <selection activeCell="N28" sqref="N28:N30"/>
    </sheetView>
  </sheetViews>
  <sheetFormatPr baseColWidth="10" defaultRowHeight="14.4" x14ac:dyDescent="0.3"/>
  <sheetData>
    <row r="1" spans="1:24" ht="18" x14ac:dyDescent="0.3">
      <c r="A1" s="345" t="s">
        <v>242</v>
      </c>
      <c r="B1" s="346"/>
      <c r="C1" s="346"/>
      <c r="D1" s="346"/>
      <c r="E1" s="346"/>
      <c r="F1" s="346"/>
      <c r="G1" s="346"/>
      <c r="H1" s="346"/>
      <c r="I1" s="346"/>
      <c r="J1" s="346"/>
      <c r="K1" s="346"/>
      <c r="L1" s="178" t="s">
        <v>357</v>
      </c>
      <c r="M1" s="179"/>
      <c r="N1" s="179"/>
      <c r="O1" s="179"/>
      <c r="P1" s="180"/>
      <c r="Q1" s="104"/>
      <c r="R1" s="98"/>
      <c r="S1" s="98"/>
      <c r="T1" s="98"/>
      <c r="W1" s="161"/>
      <c r="X1" s="68"/>
    </row>
    <row r="2" spans="1:24" ht="18.600000000000001" thickBot="1" x14ac:dyDescent="0.35">
      <c r="A2" s="347"/>
      <c r="B2" s="348"/>
      <c r="C2" s="348"/>
      <c r="D2" s="348"/>
      <c r="E2" s="348"/>
      <c r="F2" s="348"/>
      <c r="G2" s="348"/>
      <c r="H2" s="348"/>
      <c r="I2" s="348"/>
      <c r="J2" s="348"/>
      <c r="K2" s="348"/>
      <c r="L2" s="181"/>
      <c r="M2" s="182"/>
      <c r="N2" s="182"/>
      <c r="O2" s="182"/>
      <c r="P2" s="183"/>
      <c r="Q2" s="104"/>
      <c r="R2" s="98"/>
      <c r="S2" s="98"/>
      <c r="T2" s="98"/>
    </row>
    <row r="3" spans="1:24" ht="18.600000000000001" thickBot="1" x14ac:dyDescent="0.35">
      <c r="A3" s="105"/>
      <c r="B3" s="105"/>
      <c r="C3" s="105"/>
      <c r="D3" s="105"/>
      <c r="E3" s="105"/>
      <c r="F3" s="105"/>
      <c r="G3" s="98"/>
      <c r="H3" s="98"/>
      <c r="I3" s="98"/>
      <c r="J3" s="98"/>
      <c r="K3" s="98"/>
      <c r="L3" s="98"/>
      <c r="M3" s="98"/>
      <c r="N3" s="98"/>
      <c r="O3" s="98"/>
      <c r="P3" s="98"/>
      <c r="Q3" s="98"/>
      <c r="R3" s="98"/>
      <c r="S3" s="98"/>
      <c r="T3" s="98"/>
    </row>
    <row r="4" spans="1:24" x14ac:dyDescent="0.3">
      <c r="A4" s="349" t="s">
        <v>243</v>
      </c>
      <c r="B4" s="350"/>
      <c r="C4" s="350"/>
      <c r="D4" s="350"/>
      <c r="E4" s="350"/>
      <c r="F4" s="350"/>
      <c r="G4" s="350"/>
      <c r="H4" s="350"/>
      <c r="I4" s="350"/>
      <c r="J4" s="350"/>
      <c r="K4" s="351"/>
      <c r="L4" s="98"/>
      <c r="M4" s="352" t="s">
        <v>244</v>
      </c>
      <c r="N4" s="353"/>
      <c r="O4" s="353"/>
      <c r="P4" s="353"/>
      <c r="Q4" s="353"/>
      <c r="R4" s="354"/>
      <c r="S4" s="98"/>
      <c r="T4" s="98"/>
    </row>
    <row r="5" spans="1:24" x14ac:dyDescent="0.3">
      <c r="A5" s="361" t="s">
        <v>245</v>
      </c>
      <c r="B5" s="362"/>
      <c r="C5" s="362"/>
      <c r="D5" s="362"/>
      <c r="E5" s="362"/>
      <c r="F5" s="362"/>
      <c r="G5" s="362"/>
      <c r="H5" s="362"/>
      <c r="I5" s="362"/>
      <c r="J5" s="362"/>
      <c r="K5" s="363"/>
      <c r="L5" s="98"/>
      <c r="M5" s="355"/>
      <c r="N5" s="356"/>
      <c r="O5" s="356"/>
      <c r="P5" s="356"/>
      <c r="Q5" s="356"/>
      <c r="R5" s="357"/>
      <c r="S5" s="98"/>
      <c r="T5" s="98"/>
    </row>
    <row r="6" spans="1:24" x14ac:dyDescent="0.3">
      <c r="A6" s="361"/>
      <c r="B6" s="362"/>
      <c r="C6" s="362"/>
      <c r="D6" s="362"/>
      <c r="E6" s="362"/>
      <c r="F6" s="362"/>
      <c r="G6" s="362"/>
      <c r="H6" s="362"/>
      <c r="I6" s="362"/>
      <c r="J6" s="362"/>
      <c r="K6" s="363"/>
      <c r="L6" s="98"/>
      <c r="M6" s="355"/>
      <c r="N6" s="356"/>
      <c r="O6" s="356"/>
      <c r="P6" s="356"/>
      <c r="Q6" s="356"/>
      <c r="R6" s="357"/>
      <c r="S6" s="98"/>
      <c r="T6" s="98"/>
    </row>
    <row r="7" spans="1:24" x14ac:dyDescent="0.3">
      <c r="A7" s="361"/>
      <c r="B7" s="362"/>
      <c r="C7" s="362"/>
      <c r="D7" s="362"/>
      <c r="E7" s="362"/>
      <c r="F7" s="362"/>
      <c r="G7" s="362"/>
      <c r="H7" s="362"/>
      <c r="I7" s="362"/>
      <c r="J7" s="362"/>
      <c r="K7" s="363"/>
      <c r="L7" s="98"/>
      <c r="M7" s="355"/>
      <c r="N7" s="356"/>
      <c r="O7" s="356"/>
      <c r="P7" s="356"/>
      <c r="Q7" s="356"/>
      <c r="R7" s="357"/>
      <c r="S7" s="98"/>
      <c r="T7" s="98"/>
    </row>
    <row r="8" spans="1:24" x14ac:dyDescent="0.3">
      <c r="A8" s="361"/>
      <c r="B8" s="362"/>
      <c r="C8" s="362"/>
      <c r="D8" s="362"/>
      <c r="E8" s="362"/>
      <c r="F8" s="362"/>
      <c r="G8" s="362"/>
      <c r="H8" s="362"/>
      <c r="I8" s="362"/>
      <c r="J8" s="362"/>
      <c r="K8" s="363"/>
      <c r="L8" s="98"/>
      <c r="M8" s="355"/>
      <c r="N8" s="356"/>
      <c r="O8" s="356"/>
      <c r="P8" s="356"/>
      <c r="Q8" s="356"/>
      <c r="R8" s="357"/>
      <c r="S8" s="98"/>
      <c r="T8" s="98"/>
    </row>
    <row r="9" spans="1:24" x14ac:dyDescent="0.3">
      <c r="A9" s="361"/>
      <c r="B9" s="362"/>
      <c r="C9" s="362"/>
      <c r="D9" s="362"/>
      <c r="E9" s="362"/>
      <c r="F9" s="362"/>
      <c r="G9" s="362"/>
      <c r="H9" s="362"/>
      <c r="I9" s="362"/>
      <c r="J9" s="362"/>
      <c r="K9" s="363"/>
      <c r="L9" s="98"/>
      <c r="M9" s="355"/>
      <c r="N9" s="356"/>
      <c r="O9" s="356"/>
      <c r="P9" s="356"/>
      <c r="Q9" s="356"/>
      <c r="R9" s="357"/>
      <c r="S9" s="98"/>
      <c r="T9" s="98"/>
    </row>
    <row r="10" spans="1:24" x14ac:dyDescent="0.3">
      <c r="A10" s="361" t="s">
        <v>246</v>
      </c>
      <c r="B10" s="362"/>
      <c r="C10" s="362"/>
      <c r="D10" s="362"/>
      <c r="E10" s="362"/>
      <c r="F10" s="362"/>
      <c r="G10" s="362"/>
      <c r="H10" s="362"/>
      <c r="I10" s="362"/>
      <c r="J10" s="362"/>
      <c r="K10" s="363"/>
      <c r="L10" s="98"/>
      <c r="M10" s="355"/>
      <c r="N10" s="356"/>
      <c r="O10" s="356"/>
      <c r="P10" s="356"/>
      <c r="Q10" s="356"/>
      <c r="R10" s="357"/>
      <c r="S10" s="98"/>
      <c r="T10" s="98"/>
    </row>
    <row r="11" spans="1:24" x14ac:dyDescent="0.3">
      <c r="A11" s="361"/>
      <c r="B11" s="362"/>
      <c r="C11" s="362"/>
      <c r="D11" s="362"/>
      <c r="E11" s="362"/>
      <c r="F11" s="362"/>
      <c r="G11" s="362"/>
      <c r="H11" s="362"/>
      <c r="I11" s="362"/>
      <c r="J11" s="362"/>
      <c r="K11" s="363"/>
      <c r="L11" s="98"/>
      <c r="M11" s="355"/>
      <c r="N11" s="356"/>
      <c r="O11" s="356"/>
      <c r="P11" s="356"/>
      <c r="Q11" s="356"/>
      <c r="R11" s="357"/>
      <c r="S11" s="98"/>
      <c r="T11" s="98"/>
    </row>
    <row r="12" spans="1:24" x14ac:dyDescent="0.3">
      <c r="A12" s="361" t="s">
        <v>247</v>
      </c>
      <c r="B12" s="362"/>
      <c r="C12" s="362"/>
      <c r="D12" s="362"/>
      <c r="E12" s="362"/>
      <c r="F12" s="362"/>
      <c r="G12" s="362"/>
      <c r="H12" s="362"/>
      <c r="I12" s="362"/>
      <c r="J12" s="362"/>
      <c r="K12" s="363"/>
      <c r="L12" s="98"/>
      <c r="M12" s="355"/>
      <c r="N12" s="356"/>
      <c r="O12" s="356"/>
      <c r="P12" s="356"/>
      <c r="Q12" s="356"/>
      <c r="R12" s="357"/>
      <c r="S12" s="98"/>
      <c r="T12" s="98"/>
    </row>
    <row r="13" spans="1:24" x14ac:dyDescent="0.3">
      <c r="A13" s="361"/>
      <c r="B13" s="362"/>
      <c r="C13" s="362"/>
      <c r="D13" s="362"/>
      <c r="E13" s="362"/>
      <c r="F13" s="362"/>
      <c r="G13" s="362"/>
      <c r="H13" s="362"/>
      <c r="I13" s="362"/>
      <c r="J13" s="362"/>
      <c r="K13" s="363"/>
      <c r="L13" s="98"/>
      <c r="M13" s="355"/>
      <c r="N13" s="356"/>
      <c r="O13" s="356"/>
      <c r="P13" s="356"/>
      <c r="Q13" s="356"/>
      <c r="R13" s="357"/>
      <c r="S13" s="98"/>
      <c r="T13" s="98"/>
    </row>
    <row r="14" spans="1:24" x14ac:dyDescent="0.3">
      <c r="A14" s="361" t="s">
        <v>248</v>
      </c>
      <c r="B14" s="362"/>
      <c r="C14" s="362"/>
      <c r="D14" s="362"/>
      <c r="E14" s="362"/>
      <c r="F14" s="362"/>
      <c r="G14" s="362"/>
      <c r="H14" s="362"/>
      <c r="I14" s="362"/>
      <c r="J14" s="362"/>
      <c r="K14" s="363"/>
      <c r="L14" s="98"/>
      <c r="M14" s="355"/>
      <c r="N14" s="356"/>
      <c r="O14" s="356"/>
      <c r="P14" s="356"/>
      <c r="Q14" s="356"/>
      <c r="R14" s="357"/>
      <c r="S14" s="98"/>
      <c r="T14" s="98"/>
    </row>
    <row r="15" spans="1:24" x14ac:dyDescent="0.3">
      <c r="A15" s="361"/>
      <c r="B15" s="362"/>
      <c r="C15" s="362"/>
      <c r="D15" s="362"/>
      <c r="E15" s="362"/>
      <c r="F15" s="362"/>
      <c r="G15" s="362"/>
      <c r="H15" s="362"/>
      <c r="I15" s="362"/>
      <c r="J15" s="362"/>
      <c r="K15" s="363"/>
      <c r="L15" s="98"/>
      <c r="M15" s="355"/>
      <c r="N15" s="356"/>
      <c r="O15" s="356"/>
      <c r="P15" s="356"/>
      <c r="Q15" s="356"/>
      <c r="R15" s="357"/>
      <c r="S15" s="98"/>
      <c r="T15" s="98"/>
    </row>
    <row r="16" spans="1:24" x14ac:dyDescent="0.3">
      <c r="A16" s="361"/>
      <c r="B16" s="362"/>
      <c r="C16" s="362"/>
      <c r="D16" s="362"/>
      <c r="E16" s="362"/>
      <c r="F16" s="362"/>
      <c r="G16" s="362"/>
      <c r="H16" s="362"/>
      <c r="I16" s="362"/>
      <c r="J16" s="362"/>
      <c r="K16" s="363"/>
      <c r="L16" s="98"/>
      <c r="M16" s="355"/>
      <c r="N16" s="356"/>
      <c r="O16" s="356"/>
      <c r="P16" s="356"/>
      <c r="Q16" s="356"/>
      <c r="R16" s="357"/>
      <c r="S16" s="98"/>
      <c r="T16" s="98"/>
    </row>
    <row r="17" spans="1:20" x14ac:dyDescent="0.3">
      <c r="A17" s="361" t="s">
        <v>249</v>
      </c>
      <c r="B17" s="362"/>
      <c r="C17" s="362"/>
      <c r="D17" s="362"/>
      <c r="E17" s="362"/>
      <c r="F17" s="362"/>
      <c r="G17" s="362"/>
      <c r="H17" s="362"/>
      <c r="I17" s="362"/>
      <c r="J17" s="362"/>
      <c r="K17" s="363"/>
      <c r="L17" s="98"/>
      <c r="M17" s="355"/>
      <c r="N17" s="356"/>
      <c r="O17" s="356"/>
      <c r="P17" s="356"/>
      <c r="Q17" s="356"/>
      <c r="R17" s="357"/>
      <c r="S17" s="98"/>
      <c r="T17" s="98"/>
    </row>
    <row r="18" spans="1:20" x14ac:dyDescent="0.3">
      <c r="A18" s="361"/>
      <c r="B18" s="362"/>
      <c r="C18" s="362"/>
      <c r="D18" s="362"/>
      <c r="E18" s="362"/>
      <c r="F18" s="362"/>
      <c r="G18" s="362"/>
      <c r="H18" s="362"/>
      <c r="I18" s="362"/>
      <c r="J18" s="362"/>
      <c r="K18" s="363"/>
      <c r="L18" s="98"/>
      <c r="M18" s="355"/>
      <c r="N18" s="356"/>
      <c r="O18" s="356"/>
      <c r="P18" s="356"/>
      <c r="Q18" s="356"/>
      <c r="R18" s="357"/>
      <c r="S18" s="98"/>
      <c r="T18" s="98"/>
    </row>
    <row r="19" spans="1:20" x14ac:dyDescent="0.3">
      <c r="A19" s="361"/>
      <c r="B19" s="362"/>
      <c r="C19" s="362"/>
      <c r="D19" s="362"/>
      <c r="E19" s="362"/>
      <c r="F19" s="362"/>
      <c r="G19" s="362"/>
      <c r="H19" s="362"/>
      <c r="I19" s="362"/>
      <c r="J19" s="362"/>
      <c r="K19" s="363"/>
      <c r="L19" s="98"/>
      <c r="M19" s="355"/>
      <c r="N19" s="356"/>
      <c r="O19" s="356"/>
      <c r="P19" s="356"/>
      <c r="Q19" s="356"/>
      <c r="R19" s="357"/>
      <c r="S19" s="98"/>
      <c r="T19" s="98"/>
    </row>
    <row r="20" spans="1:20" x14ac:dyDescent="0.3">
      <c r="A20" s="361" t="s">
        <v>250</v>
      </c>
      <c r="B20" s="362"/>
      <c r="C20" s="362"/>
      <c r="D20" s="362"/>
      <c r="E20" s="362"/>
      <c r="F20" s="362"/>
      <c r="G20" s="362"/>
      <c r="H20" s="362"/>
      <c r="I20" s="362"/>
      <c r="J20" s="362"/>
      <c r="K20" s="363"/>
      <c r="L20" s="98"/>
      <c r="M20" s="355"/>
      <c r="N20" s="356"/>
      <c r="O20" s="356"/>
      <c r="P20" s="356"/>
      <c r="Q20" s="356"/>
      <c r="R20" s="357"/>
      <c r="S20" s="98"/>
      <c r="T20" s="98"/>
    </row>
    <row r="21" spans="1:20" ht="15" thickBot="1" x14ac:dyDescent="0.35">
      <c r="A21" s="364"/>
      <c r="B21" s="365"/>
      <c r="C21" s="365"/>
      <c r="D21" s="365"/>
      <c r="E21" s="365"/>
      <c r="F21" s="365"/>
      <c r="G21" s="365"/>
      <c r="H21" s="365"/>
      <c r="I21" s="365"/>
      <c r="J21" s="365"/>
      <c r="K21" s="366"/>
      <c r="L21" s="98"/>
      <c r="M21" s="358"/>
      <c r="N21" s="359"/>
      <c r="O21" s="359"/>
      <c r="P21" s="359"/>
      <c r="Q21" s="359"/>
      <c r="R21" s="360"/>
      <c r="S21" s="98"/>
      <c r="T21" s="98"/>
    </row>
    <row r="22" spans="1:20" x14ac:dyDescent="0.3">
      <c r="A22" s="106"/>
      <c r="B22" s="106"/>
      <c r="C22" s="106"/>
      <c r="D22" s="106"/>
      <c r="E22" s="106"/>
      <c r="F22" s="106"/>
      <c r="G22" s="106"/>
      <c r="H22" s="106"/>
      <c r="I22" s="106"/>
      <c r="J22" s="106"/>
      <c r="K22" s="106"/>
      <c r="L22" s="106"/>
      <c r="M22" s="106"/>
      <c r="N22" s="106"/>
      <c r="O22" s="106"/>
      <c r="P22" s="106"/>
      <c r="Q22" s="106"/>
      <c r="R22" s="106"/>
      <c r="S22" s="106"/>
      <c r="T22" s="106"/>
    </row>
    <row r="23" spans="1:20" ht="17.399999999999999" x14ac:dyDescent="0.3">
      <c r="A23" s="367"/>
      <c r="B23" s="367"/>
      <c r="C23" s="367"/>
      <c r="D23" s="367"/>
      <c r="E23" s="367"/>
      <c r="F23" s="367"/>
      <c r="G23" s="367"/>
      <c r="H23" s="367"/>
      <c r="I23" s="367"/>
      <c r="J23" s="367"/>
      <c r="K23" s="367"/>
      <c r="L23" s="106"/>
      <c r="M23" s="106"/>
      <c r="N23" s="106"/>
      <c r="O23" s="106"/>
      <c r="P23" s="106"/>
      <c r="Q23" s="106"/>
      <c r="R23" s="106"/>
      <c r="S23" s="106"/>
      <c r="T23" s="106"/>
    </row>
    <row r="24" spans="1:20" ht="18.600000000000001" thickBot="1" x14ac:dyDescent="0.35">
      <c r="A24" s="105"/>
      <c r="B24" s="105"/>
      <c r="C24" s="105"/>
      <c r="D24" s="105"/>
      <c r="E24" s="105"/>
      <c r="F24" s="105"/>
      <c r="G24" s="98"/>
      <c r="H24" s="98"/>
      <c r="I24" s="98"/>
      <c r="J24" s="98"/>
      <c r="K24" s="107"/>
      <c r="L24" s="107"/>
      <c r="M24" s="107"/>
      <c r="N24" s="107"/>
      <c r="O24" s="107"/>
      <c r="P24" s="107"/>
      <c r="Q24" s="107"/>
      <c r="R24" s="107"/>
      <c r="S24" s="107"/>
      <c r="T24" s="107"/>
    </row>
    <row r="25" spans="1:20" x14ac:dyDescent="0.3">
      <c r="A25" s="368" t="s">
        <v>251</v>
      </c>
      <c r="B25" s="369"/>
      <c r="C25" s="369"/>
      <c r="D25" s="369"/>
      <c r="E25" s="369"/>
      <c r="F25" s="370"/>
      <c r="G25" s="377" t="s">
        <v>252</v>
      </c>
      <c r="H25" s="378"/>
      <c r="I25" s="378"/>
      <c r="J25" s="379"/>
      <c r="K25" s="107"/>
      <c r="L25" s="107"/>
      <c r="M25" s="107"/>
      <c r="N25" s="107"/>
      <c r="O25" s="107" t="s">
        <v>336</v>
      </c>
      <c r="P25" s="107" t="s">
        <v>336</v>
      </c>
      <c r="Q25" s="107" t="s">
        <v>336</v>
      </c>
      <c r="R25" s="107" t="s">
        <v>336</v>
      </c>
      <c r="S25" s="107"/>
      <c r="T25" s="107" t="str">
        <f t="shared" ref="T25:T26" si="0">IF(AND(O25="Non disponible",P25="Non disponible",Q25="Non disponible",R25="Non disponible"),0,"dispo")</f>
        <v>dispo</v>
      </c>
    </row>
    <row r="26" spans="1:20" x14ac:dyDescent="0.3">
      <c r="A26" s="371"/>
      <c r="B26" s="372"/>
      <c r="C26" s="372"/>
      <c r="D26" s="372"/>
      <c r="E26" s="372"/>
      <c r="F26" s="373"/>
      <c r="G26" s="380" t="s">
        <v>253</v>
      </c>
      <c r="H26" s="382" t="s">
        <v>254</v>
      </c>
      <c r="I26" s="384" t="s">
        <v>255</v>
      </c>
      <c r="J26" s="386" t="s">
        <v>256</v>
      </c>
      <c r="K26" s="107"/>
      <c r="L26" s="107"/>
      <c r="M26" s="107"/>
      <c r="N26" s="107"/>
      <c r="O26" s="107" t="s">
        <v>336</v>
      </c>
      <c r="P26" s="107" t="s">
        <v>336</v>
      </c>
      <c r="Q26" s="107" t="s">
        <v>336</v>
      </c>
      <c r="R26" s="107" t="s">
        <v>336</v>
      </c>
      <c r="S26" s="107"/>
      <c r="T26" s="107" t="str">
        <f t="shared" si="0"/>
        <v>dispo</v>
      </c>
    </row>
    <row r="27" spans="1:20" ht="15" thickBot="1" x14ac:dyDescent="0.35">
      <c r="A27" s="374"/>
      <c r="B27" s="375"/>
      <c r="C27" s="375"/>
      <c r="D27" s="375"/>
      <c r="E27" s="375"/>
      <c r="F27" s="376"/>
      <c r="G27" s="381"/>
      <c r="H27" s="383"/>
      <c r="I27" s="385"/>
      <c r="J27" s="387"/>
      <c r="K27" s="107"/>
      <c r="L27" s="107"/>
      <c r="M27" s="107"/>
      <c r="N27" s="107"/>
      <c r="O27" s="107" t="s">
        <v>336</v>
      </c>
      <c r="P27" s="107" t="s">
        <v>336</v>
      </c>
      <c r="Q27" s="107" t="s">
        <v>336</v>
      </c>
      <c r="R27" s="107" t="s">
        <v>336</v>
      </c>
      <c r="S27" s="107"/>
      <c r="T27" s="107" t="str">
        <f>IF(AND(O27="Non disponible",P27="Non disponible",Q27="Non disponible",R27="Non disponible"),0,"dispo")</f>
        <v>dispo</v>
      </c>
    </row>
    <row r="28" spans="1:20" x14ac:dyDescent="0.3">
      <c r="A28" s="398" t="s">
        <v>257</v>
      </c>
      <c r="B28" s="399"/>
      <c r="C28" s="399"/>
      <c r="D28" s="399"/>
      <c r="E28" s="399"/>
      <c r="F28" s="400"/>
      <c r="G28" s="108"/>
      <c r="H28" s="401" t="str">
        <f>IF(ISERROR((($G$28+($G$29))/2)/$G$30),"0%",((($G$28+($G$29))/A46)/$G$30))</f>
        <v>0%</v>
      </c>
      <c r="I28" s="404">
        <f>IF(M28&lt;0,0,IF(M28&gt;100,100,MROUND(M28,5)))</f>
        <v>0</v>
      </c>
      <c r="J28" s="407">
        <f>IF(M28/10&lt;0,0,IF(M28/10&gt;=10,10,MROUND(M28,5)/10))</f>
        <v>0</v>
      </c>
      <c r="K28" s="410" t="b">
        <f>IF(I28&lt;0,"NOTE DE ZERO                   CAR SCORE HORS BAREME DE NOTATION")</f>
        <v>0</v>
      </c>
      <c r="L28" s="410"/>
      <c r="M28" s="388">
        <f>IF(FORECAST($H$28,A44:A144,B44:B144)=150,0,FORECAST($H$28,A44:A144,B44:B144))</f>
        <v>0</v>
      </c>
      <c r="N28" s="389">
        <f>IF(M28/10&lt;0,0,IF(M28/10&gt;=10,10,M28/10 ))</f>
        <v>0</v>
      </c>
      <c r="O28" s="107" t="s">
        <v>336</v>
      </c>
      <c r="P28" s="107" t="s">
        <v>336</v>
      </c>
      <c r="Q28" s="107" t="s">
        <v>336</v>
      </c>
      <c r="R28" s="107" t="s">
        <v>336</v>
      </c>
      <c r="S28" s="107"/>
      <c r="T28" s="107" t="str">
        <f>IF(AND(O28="Non disponible",P28="Non disponible",Q28="Non disponible",R28="Non disponible"),0,"dispo")</f>
        <v>dispo</v>
      </c>
    </row>
    <row r="29" spans="1:20" x14ac:dyDescent="0.3">
      <c r="A29" s="390" t="s">
        <v>258</v>
      </c>
      <c r="B29" s="391"/>
      <c r="C29" s="391"/>
      <c r="D29" s="391"/>
      <c r="E29" s="391"/>
      <c r="F29" s="392"/>
      <c r="G29" s="109"/>
      <c r="H29" s="402"/>
      <c r="I29" s="405"/>
      <c r="J29" s="408"/>
      <c r="K29" s="410"/>
      <c r="L29" s="410"/>
      <c r="M29" s="388"/>
      <c r="N29" s="389"/>
      <c r="O29" s="107"/>
      <c r="P29" s="107"/>
      <c r="Q29" s="107"/>
      <c r="R29" s="107"/>
      <c r="S29" s="107"/>
      <c r="T29" s="107"/>
    </row>
    <row r="30" spans="1:20" ht="15" thickBot="1" x14ac:dyDescent="0.35">
      <c r="A30" s="393" t="s">
        <v>259</v>
      </c>
      <c r="B30" s="394"/>
      <c r="C30" s="394"/>
      <c r="D30" s="394"/>
      <c r="E30" s="394"/>
      <c r="F30" s="395"/>
      <c r="G30" s="110"/>
      <c r="H30" s="403"/>
      <c r="I30" s="406"/>
      <c r="J30" s="409"/>
      <c r="K30" s="410"/>
      <c r="L30" s="410"/>
      <c r="M30" s="388"/>
      <c r="N30" s="389"/>
      <c r="O30" s="107"/>
      <c r="P30" s="107"/>
      <c r="Q30" s="107"/>
      <c r="R30" s="107"/>
      <c r="S30" s="107"/>
      <c r="T30" s="107"/>
    </row>
    <row r="31" spans="1:20" x14ac:dyDescent="0.3">
      <c r="A31" s="98"/>
      <c r="B31" s="98"/>
      <c r="C31" s="98"/>
      <c r="D31" s="98"/>
      <c r="E31" s="98"/>
      <c r="F31" s="98"/>
      <c r="G31" s="98"/>
      <c r="H31" s="98"/>
      <c r="I31" s="98"/>
      <c r="J31" s="111">
        <f>J28</f>
        <v>0</v>
      </c>
      <c r="K31" s="98"/>
      <c r="L31" s="98"/>
      <c r="M31" s="112"/>
      <c r="N31" s="112"/>
      <c r="O31" s="112"/>
      <c r="P31" s="112"/>
      <c r="Q31" s="112"/>
      <c r="R31" s="112"/>
      <c r="S31" s="112"/>
      <c r="T31" s="112"/>
    </row>
    <row r="32" spans="1:20" x14ac:dyDescent="0.3">
      <c r="A32" s="98"/>
      <c r="B32" s="98"/>
      <c r="C32" s="98"/>
      <c r="D32" s="98"/>
      <c r="E32" s="98"/>
      <c r="F32" s="98"/>
      <c r="G32" s="98"/>
      <c r="H32" s="98"/>
      <c r="I32" s="98"/>
      <c r="J32" s="98"/>
      <c r="K32" s="98"/>
      <c r="L32" s="98"/>
      <c r="M32" s="112"/>
      <c r="N32" s="112"/>
      <c r="O32" s="112"/>
      <c r="P32" s="112"/>
      <c r="Q32" s="112"/>
      <c r="R32" s="112"/>
      <c r="S32" s="112"/>
      <c r="T32" s="112"/>
    </row>
    <row r="33" spans="1:20" x14ac:dyDescent="0.3">
      <c r="A33" s="98"/>
      <c r="B33" s="98"/>
      <c r="C33" s="98"/>
      <c r="D33" s="98"/>
      <c r="E33" s="98"/>
      <c r="F33" s="98"/>
      <c r="G33" s="98"/>
      <c r="H33" s="98"/>
      <c r="I33" s="98"/>
      <c r="J33" s="98"/>
      <c r="K33" s="98"/>
      <c r="L33" s="98"/>
      <c r="M33" s="98"/>
      <c r="N33" s="98"/>
      <c r="O33" s="98"/>
      <c r="P33" s="98"/>
      <c r="Q33" s="98"/>
      <c r="R33" s="98"/>
      <c r="S33" s="98"/>
      <c r="T33" s="98"/>
    </row>
    <row r="34" spans="1:20" x14ac:dyDescent="0.3">
      <c r="A34" s="98"/>
      <c r="B34" s="98"/>
      <c r="C34" s="98"/>
      <c r="D34" s="98"/>
      <c r="E34" s="98"/>
      <c r="F34" s="98"/>
      <c r="G34" s="98"/>
      <c r="H34" s="98"/>
      <c r="I34" s="98"/>
      <c r="J34" s="98"/>
      <c r="K34" s="98"/>
      <c r="L34" s="98"/>
      <c r="M34" s="98"/>
      <c r="N34" s="98"/>
      <c r="O34" s="98"/>
      <c r="P34" s="98"/>
      <c r="Q34" s="98"/>
      <c r="R34" s="98"/>
      <c r="S34" s="98"/>
      <c r="T34" s="98"/>
    </row>
    <row r="35" spans="1:20" x14ac:dyDescent="0.3">
      <c r="A35" s="396" t="s">
        <v>260</v>
      </c>
      <c r="B35" s="397"/>
      <c r="C35" s="397"/>
      <c r="D35" s="397"/>
      <c r="E35" s="397"/>
      <c r="F35" s="397"/>
      <c r="G35" s="397"/>
      <c r="H35" s="397"/>
      <c r="I35" s="397"/>
      <c r="J35" s="397"/>
      <c r="K35" s="397"/>
      <c r="L35" s="397"/>
      <c r="M35" s="98"/>
      <c r="N35" s="98"/>
      <c r="O35" s="113"/>
      <c r="P35" s="98"/>
      <c r="Q35" s="98"/>
      <c r="R35" s="98"/>
      <c r="S35" s="98"/>
      <c r="T35" s="98"/>
    </row>
    <row r="36" spans="1:20" x14ac:dyDescent="0.3">
      <c r="A36" s="396" t="s">
        <v>261</v>
      </c>
      <c r="B36" s="396"/>
      <c r="C36" s="396"/>
      <c r="D36" s="396"/>
      <c r="E36" s="396"/>
      <c r="F36" s="396"/>
      <c r="G36" s="396"/>
      <c r="H36" s="396"/>
      <c r="I36" s="396"/>
      <c r="J36" s="396"/>
      <c r="K36" s="396"/>
      <c r="L36" s="396"/>
      <c r="M36" s="98"/>
      <c r="N36" s="98"/>
      <c r="O36" s="114"/>
      <c r="P36" s="98"/>
      <c r="Q36" s="98"/>
      <c r="R36" s="98"/>
      <c r="S36" s="98"/>
      <c r="T36" s="98"/>
    </row>
    <row r="37" spans="1:20" x14ac:dyDescent="0.3">
      <c r="A37" s="411" t="s">
        <v>262</v>
      </c>
      <c r="B37" s="411"/>
      <c r="C37" s="411"/>
      <c r="D37" s="411"/>
      <c r="E37" s="411"/>
      <c r="F37" s="411"/>
      <c r="G37" s="411"/>
      <c r="H37" s="411"/>
      <c r="I37" s="411"/>
      <c r="J37" s="411"/>
      <c r="K37" s="411"/>
      <c r="L37" s="411"/>
      <c r="M37" s="106"/>
      <c r="N37" s="106"/>
      <c r="O37" s="115"/>
      <c r="P37" s="106"/>
      <c r="Q37" s="106"/>
      <c r="R37" s="106"/>
      <c r="S37" s="106"/>
      <c r="T37" s="106"/>
    </row>
    <row r="38" spans="1:20" x14ac:dyDescent="0.3">
      <c r="A38" s="412" t="s">
        <v>263</v>
      </c>
      <c r="B38" s="411"/>
      <c r="C38" s="411"/>
      <c r="D38" s="411"/>
      <c r="E38" s="411"/>
      <c r="F38" s="411"/>
      <c r="G38" s="411"/>
      <c r="H38" s="411"/>
      <c r="I38" s="411"/>
      <c r="J38" s="411"/>
      <c r="K38" s="411"/>
      <c r="L38" s="411"/>
      <c r="M38" s="106"/>
      <c r="N38" s="106"/>
      <c r="O38" s="106"/>
      <c r="P38" s="106"/>
      <c r="Q38" s="106"/>
      <c r="R38" s="106"/>
      <c r="S38" s="106"/>
      <c r="T38" s="106"/>
    </row>
    <row r="39" spans="1:20" x14ac:dyDescent="0.3">
      <c r="A39" s="411" t="s">
        <v>264</v>
      </c>
      <c r="B39" s="411"/>
      <c r="C39" s="411"/>
      <c r="D39" s="411"/>
      <c r="E39" s="411"/>
      <c r="F39" s="411"/>
      <c r="G39" s="411"/>
      <c r="H39" s="411"/>
      <c r="I39" s="411"/>
      <c r="J39" s="411"/>
      <c r="K39" s="411"/>
      <c r="L39" s="411"/>
      <c r="M39" s="106"/>
      <c r="N39" s="106"/>
      <c r="O39" s="106"/>
      <c r="P39" s="106"/>
      <c r="Q39" s="106"/>
      <c r="R39" s="106"/>
      <c r="S39" s="106"/>
      <c r="T39" s="106"/>
    </row>
    <row r="40" spans="1:20" x14ac:dyDescent="0.3">
      <c r="A40" s="116"/>
      <c r="B40" s="116"/>
      <c r="C40" s="116"/>
      <c r="D40" s="116"/>
      <c r="E40" s="116"/>
      <c r="F40" s="116"/>
      <c r="G40" s="116"/>
      <c r="H40" s="116"/>
      <c r="I40" s="116"/>
      <c r="J40" s="106"/>
      <c r="K40" s="106"/>
      <c r="L40" s="106"/>
      <c r="M40" s="106"/>
      <c r="N40" s="106"/>
      <c r="O40" s="106"/>
      <c r="P40" s="106"/>
      <c r="Q40" s="106"/>
      <c r="R40" s="106"/>
      <c r="S40" s="106"/>
      <c r="T40" s="106"/>
    </row>
    <row r="41" spans="1:20" x14ac:dyDescent="0.3">
      <c r="A41" s="413" t="s">
        <v>265</v>
      </c>
      <c r="B41" s="413"/>
      <c r="C41" s="413"/>
      <c r="D41" s="413"/>
      <c r="E41" s="413"/>
      <c r="F41" s="413"/>
      <c r="G41" s="413"/>
      <c r="H41" s="117"/>
      <c r="I41" s="117"/>
      <c r="J41" s="117"/>
      <c r="K41" s="106"/>
      <c r="L41" s="106"/>
      <c r="M41" s="106"/>
      <c r="N41" s="106"/>
      <c r="O41" s="106"/>
      <c r="P41" s="106"/>
      <c r="Q41" s="106"/>
      <c r="R41" s="106"/>
      <c r="S41" s="106"/>
      <c r="T41" s="106"/>
    </row>
    <row r="42" spans="1:20" x14ac:dyDescent="0.3">
      <c r="A42" s="413"/>
      <c r="B42" s="413"/>
      <c r="C42" s="413"/>
      <c r="D42" s="413"/>
      <c r="E42" s="413"/>
      <c r="F42" s="413"/>
      <c r="G42" s="413"/>
      <c r="H42" s="117"/>
      <c r="I42" s="117"/>
      <c r="J42" s="117"/>
      <c r="K42" s="106"/>
      <c r="L42" s="106"/>
      <c r="M42" s="106"/>
      <c r="N42" s="106"/>
      <c r="O42" s="106"/>
      <c r="P42" s="106"/>
      <c r="Q42" s="106"/>
      <c r="R42" s="106"/>
      <c r="S42" s="106"/>
      <c r="T42" s="106"/>
    </row>
    <row r="43" spans="1:20" x14ac:dyDescent="0.3">
      <c r="A43" s="118" t="s">
        <v>266</v>
      </c>
      <c r="B43" s="118" t="s">
        <v>267</v>
      </c>
      <c r="C43" s="118" t="s">
        <v>268</v>
      </c>
      <c r="D43" s="118" t="s">
        <v>269</v>
      </c>
      <c r="E43" s="119" t="s">
        <v>270</v>
      </c>
      <c r="F43" s="119"/>
      <c r="G43" s="119" t="s">
        <v>271</v>
      </c>
      <c r="H43" s="120"/>
      <c r="I43" s="120"/>
      <c r="J43" s="120"/>
      <c r="K43" s="107"/>
      <c r="L43" s="107"/>
      <c r="M43" s="106"/>
      <c r="N43" s="106"/>
      <c r="O43" s="106"/>
      <c r="P43" s="106"/>
      <c r="Q43" s="106"/>
      <c r="R43" s="106"/>
      <c r="S43" s="106"/>
      <c r="T43" s="106"/>
    </row>
    <row r="44" spans="1:20" x14ac:dyDescent="0.3">
      <c r="A44" s="120">
        <v>0</v>
      </c>
      <c r="B44" s="120">
        <f t="shared" ref="B44:B51" si="1">$C$44*A44+$D$44</f>
        <v>0.3</v>
      </c>
      <c r="C44" s="120">
        <v>-2E-3</v>
      </c>
      <c r="D44" s="120">
        <v>0.3</v>
      </c>
      <c r="E44" s="120">
        <v>100</v>
      </c>
      <c r="F44" s="120">
        <v>0</v>
      </c>
      <c r="G44" s="120">
        <f t="shared" ref="G44:G51" si="2">$C$44*E44+$D$44</f>
        <v>9.9999999999999978E-2</v>
      </c>
      <c r="H44" s="120" t="str">
        <f>IF($H$28&gt;=G44,$H$28,IF($H$28&lt;G44,-2.2))</f>
        <v>0%</v>
      </c>
      <c r="I44" s="120">
        <v>0.2</v>
      </c>
      <c r="J44" s="120"/>
      <c r="K44" s="107"/>
      <c r="L44" s="107"/>
      <c r="M44" s="106"/>
      <c r="N44" s="106"/>
      <c r="O44" s="106"/>
      <c r="P44" s="106"/>
      <c r="Q44" s="106"/>
      <c r="R44" s="106"/>
      <c r="S44" s="106"/>
      <c r="T44" s="106"/>
    </row>
    <row r="45" spans="1:20" x14ac:dyDescent="0.3">
      <c r="A45" s="120">
        <v>1</v>
      </c>
      <c r="B45" s="120">
        <f t="shared" si="1"/>
        <v>0.29799999999999999</v>
      </c>
      <c r="C45" s="120">
        <v>-0.2</v>
      </c>
      <c r="D45" s="120">
        <v>0.3</v>
      </c>
      <c r="E45" s="120">
        <v>99</v>
      </c>
      <c r="F45" s="120">
        <v>0</v>
      </c>
      <c r="G45" s="120">
        <f t="shared" si="2"/>
        <v>0.10199999999999998</v>
      </c>
      <c r="H45" s="120" t="str">
        <f t="shared" ref="H45:H51" si="3">IF($H$28&gt;=G45,$H$28,IF($H$28&lt;G45,-2.2))</f>
        <v>0%</v>
      </c>
      <c r="I45" s="120">
        <v>0.2</v>
      </c>
      <c r="J45" s="120"/>
      <c r="K45" s="107"/>
      <c r="L45" s="107"/>
      <c r="M45" s="106"/>
      <c r="N45" s="106"/>
      <c r="O45" s="106"/>
      <c r="P45" s="106"/>
      <c r="Q45" s="106"/>
      <c r="R45" s="106"/>
      <c r="S45" s="106"/>
      <c r="T45" s="106"/>
    </row>
    <row r="46" spans="1:20" x14ac:dyDescent="0.3">
      <c r="A46" s="120">
        <v>2</v>
      </c>
      <c r="B46" s="120">
        <f t="shared" si="1"/>
        <v>0.29599999999999999</v>
      </c>
      <c r="C46" s="120">
        <v>-0.2</v>
      </c>
      <c r="D46" s="120">
        <v>0.3</v>
      </c>
      <c r="E46" s="120">
        <v>98</v>
      </c>
      <c r="F46" s="120">
        <v>0</v>
      </c>
      <c r="G46" s="120">
        <f t="shared" si="2"/>
        <v>0.10399999999999998</v>
      </c>
      <c r="H46" s="120" t="str">
        <f t="shared" si="3"/>
        <v>0%</v>
      </c>
      <c r="I46" s="120">
        <v>0.2</v>
      </c>
      <c r="J46" s="120"/>
      <c r="K46" s="107"/>
      <c r="L46" s="107"/>
      <c r="M46" s="106"/>
      <c r="N46" s="106"/>
      <c r="O46" s="106"/>
      <c r="P46" s="106"/>
      <c r="Q46" s="106"/>
      <c r="R46" s="106"/>
      <c r="S46" s="106"/>
      <c r="T46" s="106"/>
    </row>
    <row r="47" spans="1:20" x14ac:dyDescent="0.3">
      <c r="A47" s="120">
        <v>3</v>
      </c>
      <c r="B47" s="120">
        <f t="shared" si="1"/>
        <v>0.29399999999999998</v>
      </c>
      <c r="C47" s="120">
        <v>-0.2</v>
      </c>
      <c r="D47" s="120">
        <v>0.3</v>
      </c>
      <c r="E47" s="120">
        <v>97</v>
      </c>
      <c r="F47" s="120">
        <v>0</v>
      </c>
      <c r="G47" s="120">
        <f t="shared" si="2"/>
        <v>0.10599999999999998</v>
      </c>
      <c r="H47" s="120" t="str">
        <f t="shared" si="3"/>
        <v>0%</v>
      </c>
      <c r="I47" s="120">
        <v>0.2</v>
      </c>
      <c r="J47" s="120"/>
      <c r="K47" s="107"/>
      <c r="L47" s="107"/>
      <c r="M47" s="106"/>
      <c r="N47" s="106"/>
      <c r="O47" s="106"/>
      <c r="P47" s="106"/>
      <c r="Q47" s="116"/>
      <c r="R47" s="106"/>
      <c r="S47" s="106"/>
      <c r="T47" s="106"/>
    </row>
    <row r="48" spans="1:20" x14ac:dyDescent="0.3">
      <c r="A48" s="120">
        <v>4</v>
      </c>
      <c r="B48" s="120">
        <f t="shared" si="1"/>
        <v>0.29199999999999998</v>
      </c>
      <c r="C48" s="120">
        <v>-0.2</v>
      </c>
      <c r="D48" s="120">
        <v>0.3</v>
      </c>
      <c r="E48" s="120">
        <v>96</v>
      </c>
      <c r="F48" s="120">
        <v>0</v>
      </c>
      <c r="G48" s="120">
        <f t="shared" si="2"/>
        <v>0.10799999999999998</v>
      </c>
      <c r="H48" s="120" t="str">
        <f t="shared" si="3"/>
        <v>0%</v>
      </c>
      <c r="I48" s="120">
        <v>0.2</v>
      </c>
      <c r="J48" s="120"/>
      <c r="K48" s="107"/>
      <c r="L48" s="107"/>
      <c r="M48" s="106"/>
      <c r="N48" s="106"/>
      <c r="O48" s="106"/>
      <c r="P48" s="106"/>
      <c r="Q48" s="116"/>
      <c r="R48" s="106"/>
      <c r="S48" s="106"/>
      <c r="T48" s="106"/>
    </row>
    <row r="49" spans="1:20" x14ac:dyDescent="0.3">
      <c r="A49" s="120">
        <v>5</v>
      </c>
      <c r="B49" s="120">
        <f t="shared" si="1"/>
        <v>0.28999999999999998</v>
      </c>
      <c r="C49" s="120">
        <v>-0.2</v>
      </c>
      <c r="D49" s="120">
        <v>0.3</v>
      </c>
      <c r="E49" s="120">
        <v>95</v>
      </c>
      <c r="F49" s="120">
        <v>0</v>
      </c>
      <c r="G49" s="120">
        <f t="shared" si="2"/>
        <v>0.10999999999999999</v>
      </c>
      <c r="H49" s="120" t="str">
        <f t="shared" si="3"/>
        <v>0%</v>
      </c>
      <c r="I49" s="120">
        <v>0.2</v>
      </c>
      <c r="J49" s="120"/>
      <c r="K49" s="107"/>
      <c r="L49" s="107"/>
      <c r="M49" s="106"/>
      <c r="N49" s="106"/>
      <c r="O49" s="106"/>
      <c r="P49" s="106"/>
      <c r="Q49" s="116"/>
      <c r="R49" s="106"/>
      <c r="S49" s="106"/>
      <c r="T49" s="106"/>
    </row>
    <row r="50" spans="1:20" x14ac:dyDescent="0.3">
      <c r="A50" s="120">
        <v>6</v>
      </c>
      <c r="B50" s="120">
        <f t="shared" si="1"/>
        <v>0.28799999999999998</v>
      </c>
      <c r="C50" s="120">
        <v>-0.2</v>
      </c>
      <c r="D50" s="120">
        <v>0.3</v>
      </c>
      <c r="E50" s="120">
        <v>94</v>
      </c>
      <c r="F50" s="120">
        <v>0</v>
      </c>
      <c r="G50" s="120">
        <f t="shared" si="2"/>
        <v>0.11199999999999999</v>
      </c>
      <c r="H50" s="120" t="str">
        <f t="shared" si="3"/>
        <v>0%</v>
      </c>
      <c r="I50" s="120">
        <v>0.2</v>
      </c>
      <c r="J50" s="120"/>
      <c r="K50" s="107"/>
      <c r="L50" s="107"/>
      <c r="M50" s="106"/>
      <c r="N50" s="106"/>
      <c r="O50" s="106"/>
      <c r="P50" s="106"/>
      <c r="Q50" s="116"/>
      <c r="R50" s="106"/>
      <c r="S50" s="106"/>
      <c r="T50" s="106"/>
    </row>
    <row r="51" spans="1:20" x14ac:dyDescent="0.3">
      <c r="A51" s="120">
        <v>7</v>
      </c>
      <c r="B51" s="120">
        <f t="shared" si="1"/>
        <v>0.28599999999999998</v>
      </c>
      <c r="C51" s="120">
        <v>-0.2</v>
      </c>
      <c r="D51" s="120">
        <v>0.3</v>
      </c>
      <c r="E51" s="120">
        <v>93</v>
      </c>
      <c r="F51" s="120">
        <v>0</v>
      </c>
      <c r="G51" s="120">
        <f t="shared" si="2"/>
        <v>0.11399999999999999</v>
      </c>
      <c r="H51" s="120" t="str">
        <f t="shared" si="3"/>
        <v>0%</v>
      </c>
      <c r="I51" s="120">
        <v>0.2</v>
      </c>
      <c r="J51" s="120"/>
      <c r="K51" s="107"/>
      <c r="L51" s="107"/>
      <c r="M51" s="98"/>
      <c r="N51" s="98"/>
      <c r="O51" s="98"/>
      <c r="P51" s="98"/>
      <c r="Q51" s="121"/>
      <c r="R51" s="98"/>
      <c r="S51" s="98"/>
      <c r="T51" s="98"/>
    </row>
  </sheetData>
  <mergeCells count="32">
    <mergeCell ref="A36:L36"/>
    <mergeCell ref="A37:L37"/>
    <mergeCell ref="A38:L38"/>
    <mergeCell ref="A39:L39"/>
    <mergeCell ref="A41:G42"/>
    <mergeCell ref="M28:M30"/>
    <mergeCell ref="N28:N30"/>
    <mergeCell ref="A29:F29"/>
    <mergeCell ref="A30:F30"/>
    <mergeCell ref="A35:L35"/>
    <mergeCell ref="A28:F28"/>
    <mergeCell ref="H28:H30"/>
    <mergeCell ref="I28:I30"/>
    <mergeCell ref="J28:J30"/>
    <mergeCell ref="K28:L30"/>
    <mergeCell ref="A23:K23"/>
    <mergeCell ref="A25:F27"/>
    <mergeCell ref="G25:J25"/>
    <mergeCell ref="G26:G27"/>
    <mergeCell ref="H26:H27"/>
    <mergeCell ref="I26:I27"/>
    <mergeCell ref="J26:J27"/>
    <mergeCell ref="A1:K2"/>
    <mergeCell ref="L1:P2"/>
    <mergeCell ref="A4:K4"/>
    <mergeCell ref="M4:R21"/>
    <mergeCell ref="A5:K9"/>
    <mergeCell ref="A10:K11"/>
    <mergeCell ref="A12:K13"/>
    <mergeCell ref="A14:K16"/>
    <mergeCell ref="A17:K19"/>
    <mergeCell ref="A20:K21"/>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405205D3-DE2B-4F93-B411-4CF2E0DF54FB}">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dimension ref="A1:U45"/>
  <sheetViews>
    <sheetView topLeftCell="A29" zoomScale="130" zoomScaleNormal="130" workbookViewId="0">
      <selection activeCell="O18" sqref="O18"/>
    </sheetView>
  </sheetViews>
  <sheetFormatPr baseColWidth="10" defaultRowHeight="14.4" x14ac:dyDescent="0.3"/>
  <cols>
    <col min="1" max="1" width="20.33203125" customWidth="1"/>
    <col min="2" max="2" width="9.44140625" customWidth="1"/>
    <col min="3" max="3" width="8.109375" customWidth="1"/>
    <col min="4" max="4" width="10.109375" customWidth="1"/>
    <col min="5" max="5" width="10.5546875" customWidth="1"/>
    <col min="6" max="6" width="10" customWidth="1"/>
    <col min="7" max="7" width="9.33203125" customWidth="1"/>
    <col min="8" max="8" width="7" customWidth="1"/>
    <col min="10" max="10" width="9.33203125" customWidth="1"/>
    <col min="11" max="11" width="5.109375" customWidth="1"/>
    <col min="12" max="12" width="8.5546875" customWidth="1"/>
  </cols>
  <sheetData>
    <row r="1" spans="1:12" ht="24.75" customHeight="1" thickBot="1" x14ac:dyDescent="0.35">
      <c r="A1" s="287" t="s">
        <v>103</v>
      </c>
      <c r="B1" s="430" t="s">
        <v>196</v>
      </c>
      <c r="C1" s="431"/>
      <c r="D1" s="439"/>
      <c r="E1" s="430" t="s">
        <v>197</v>
      </c>
      <c r="F1" s="431"/>
      <c r="G1" s="431"/>
      <c r="H1" s="432"/>
      <c r="I1" s="437" t="s">
        <v>72</v>
      </c>
    </row>
    <row r="2" spans="1:12" ht="16.2" customHeight="1" thickBot="1" x14ac:dyDescent="0.35">
      <c r="A2" s="289"/>
      <c r="B2" s="440" t="s">
        <v>85</v>
      </c>
      <c r="C2" s="441"/>
      <c r="D2" s="44" t="s">
        <v>86</v>
      </c>
      <c r="E2" s="442" t="s">
        <v>85</v>
      </c>
      <c r="F2" s="443"/>
      <c r="G2" s="444" t="s">
        <v>86</v>
      </c>
      <c r="H2" s="445"/>
      <c r="I2" s="438"/>
    </row>
    <row r="3" spans="1:12" ht="18" customHeight="1" thickBot="1" x14ac:dyDescent="0.35">
      <c r="A3" s="42"/>
      <c r="B3" s="446" t="s">
        <v>200</v>
      </c>
      <c r="C3" s="447"/>
      <c r="D3" s="448"/>
      <c r="E3" s="449" t="s">
        <v>200</v>
      </c>
      <c r="F3" s="450"/>
      <c r="G3" s="450"/>
      <c r="H3" s="451"/>
      <c r="I3" s="438"/>
    </row>
    <row r="4" spans="1:12" ht="38.25" customHeight="1" thickBot="1" x14ac:dyDescent="0.35">
      <c r="A4" s="95" t="s">
        <v>209</v>
      </c>
      <c r="B4" s="452">
        <v>0</v>
      </c>
      <c r="C4" s="453"/>
      <c r="D4" s="43">
        <v>1</v>
      </c>
      <c r="E4" s="433">
        <v>0</v>
      </c>
      <c r="F4" s="434"/>
      <c r="G4" s="435">
        <v>1</v>
      </c>
      <c r="H4" s="436"/>
      <c r="I4" s="94"/>
    </row>
    <row r="5" spans="1:12" ht="24" customHeight="1" thickBot="1" x14ac:dyDescent="0.35">
      <c r="A5" s="165" t="s">
        <v>350</v>
      </c>
      <c r="B5" s="435">
        <v>0</v>
      </c>
      <c r="C5" s="436"/>
      <c r="D5" s="43">
        <v>1</v>
      </c>
      <c r="E5" s="435">
        <v>0</v>
      </c>
      <c r="F5" s="436"/>
      <c r="G5" s="435">
        <v>1</v>
      </c>
      <c r="H5" s="436"/>
      <c r="I5" s="166"/>
    </row>
    <row r="6" spans="1:12" ht="25.5" customHeight="1" thickBot="1" x14ac:dyDescent="0.35">
      <c r="A6" s="96" t="s">
        <v>104</v>
      </c>
      <c r="B6" s="466">
        <v>0</v>
      </c>
      <c r="C6" s="468"/>
      <c r="D6" s="62">
        <v>1</v>
      </c>
      <c r="E6" s="466">
        <v>0</v>
      </c>
      <c r="F6" s="468"/>
      <c r="G6" s="466">
        <v>1</v>
      </c>
      <c r="H6" s="467"/>
      <c r="I6" s="91"/>
    </row>
    <row r="7" spans="1:12" ht="31.2" customHeight="1" thickBot="1" x14ac:dyDescent="0.35">
      <c r="A7" s="96" t="s">
        <v>108</v>
      </c>
      <c r="B7" s="425" t="s">
        <v>87</v>
      </c>
      <c r="C7" s="426"/>
      <c r="D7" s="63" t="s">
        <v>87</v>
      </c>
      <c r="E7" s="427">
        <v>0</v>
      </c>
      <c r="F7" s="428"/>
      <c r="G7" s="427">
        <v>1</v>
      </c>
      <c r="H7" s="429"/>
      <c r="I7" s="92"/>
    </row>
    <row r="8" spans="1:12" x14ac:dyDescent="0.3">
      <c r="B8" s="59"/>
      <c r="C8" s="59"/>
      <c r="I8" s="93">
        <f>SUM(I4:I7)</f>
        <v>0</v>
      </c>
    </row>
    <row r="9" spans="1:12" ht="15" thickBot="1" x14ac:dyDescent="0.35">
      <c r="A9" s="21" t="s">
        <v>351</v>
      </c>
      <c r="B9" s="21"/>
    </row>
    <row r="10" spans="1:12" ht="15" thickBot="1" x14ac:dyDescent="0.35">
      <c r="A10" s="84"/>
      <c r="B10" s="59"/>
      <c r="C10" s="59"/>
      <c r="D10" s="59"/>
      <c r="E10" s="59"/>
      <c r="F10" s="59"/>
      <c r="G10" s="59"/>
      <c r="H10" s="59"/>
      <c r="I10" s="89"/>
    </row>
    <row r="11" spans="1:12" ht="5.25" customHeight="1" x14ac:dyDescent="0.3">
      <c r="A11" s="288" t="s">
        <v>340</v>
      </c>
      <c r="B11" s="454" t="s">
        <v>107</v>
      </c>
      <c r="C11" s="420"/>
      <c r="D11" s="420"/>
      <c r="E11" s="455"/>
      <c r="F11" s="454" t="s">
        <v>106</v>
      </c>
      <c r="G11" s="455"/>
      <c r="H11" s="217" t="s">
        <v>105</v>
      </c>
      <c r="I11" s="218"/>
      <c r="J11" s="418"/>
      <c r="K11" s="420" t="s">
        <v>72</v>
      </c>
      <c r="L11" s="420"/>
    </row>
    <row r="12" spans="1:12" ht="19.5" customHeight="1" x14ac:dyDescent="0.3">
      <c r="A12" s="288"/>
      <c r="B12" s="217"/>
      <c r="C12" s="218"/>
      <c r="D12" s="218"/>
      <c r="E12" s="219"/>
      <c r="F12" s="217"/>
      <c r="G12" s="219"/>
      <c r="H12" s="217"/>
      <c r="I12" s="218"/>
      <c r="J12" s="418"/>
      <c r="K12" s="218"/>
      <c r="L12" s="218"/>
    </row>
    <row r="13" spans="1:12" ht="7.5" customHeight="1" thickBot="1" x14ac:dyDescent="0.35">
      <c r="A13" s="288"/>
      <c r="B13" s="206"/>
      <c r="C13" s="207"/>
      <c r="D13" s="207"/>
      <c r="E13" s="210"/>
      <c r="F13" s="206"/>
      <c r="G13" s="210"/>
      <c r="H13" s="206"/>
      <c r="I13" s="207"/>
      <c r="J13" s="208"/>
      <c r="K13" s="218"/>
      <c r="L13" s="218"/>
    </row>
    <row r="14" spans="1:12" ht="26.25" customHeight="1" thickBot="1" x14ac:dyDescent="0.35">
      <c r="A14" s="288"/>
      <c r="B14" s="206" t="s">
        <v>85</v>
      </c>
      <c r="C14" s="210"/>
      <c r="D14" s="206" t="s">
        <v>86</v>
      </c>
      <c r="E14" s="210"/>
      <c r="F14" s="3" t="s">
        <v>85</v>
      </c>
      <c r="G14" s="3" t="s">
        <v>86</v>
      </c>
      <c r="H14" s="206" t="s">
        <v>85</v>
      </c>
      <c r="I14" s="210"/>
      <c r="J14" s="148" t="s">
        <v>86</v>
      </c>
      <c r="K14" s="218"/>
      <c r="L14" s="218"/>
    </row>
    <row r="15" spans="1:12" x14ac:dyDescent="0.3">
      <c r="A15" s="288"/>
      <c r="B15" s="303" t="s">
        <v>7</v>
      </c>
      <c r="C15" s="304"/>
      <c r="D15" s="304"/>
      <c r="E15" s="422"/>
      <c r="F15" s="303" t="s">
        <v>7</v>
      </c>
      <c r="G15" s="422"/>
      <c r="H15" s="303" t="s">
        <v>7</v>
      </c>
      <c r="I15" s="304"/>
      <c r="J15" s="423"/>
      <c r="K15" s="218"/>
      <c r="L15" s="218"/>
    </row>
    <row r="16" spans="1:12" ht="6" customHeight="1" thickBot="1" x14ac:dyDescent="0.35">
      <c r="A16" s="289"/>
      <c r="B16" s="206"/>
      <c r="C16" s="207"/>
      <c r="D16" s="207"/>
      <c r="E16" s="210"/>
      <c r="F16" s="206"/>
      <c r="G16" s="210"/>
      <c r="H16" s="206"/>
      <c r="I16" s="207"/>
      <c r="J16" s="208"/>
      <c r="K16" s="207"/>
      <c r="L16" s="207"/>
    </row>
    <row r="17" spans="1:12" ht="25.5" customHeight="1" thickBot="1" x14ac:dyDescent="0.35">
      <c r="A17" s="154" t="s">
        <v>84</v>
      </c>
      <c r="B17" s="463">
        <v>0</v>
      </c>
      <c r="C17" s="464"/>
      <c r="D17" s="463">
        <v>1</v>
      </c>
      <c r="E17" s="464"/>
      <c r="F17" s="155">
        <v>0</v>
      </c>
      <c r="G17" s="155">
        <v>1</v>
      </c>
      <c r="H17" s="463" t="s">
        <v>341</v>
      </c>
      <c r="I17" s="464"/>
      <c r="J17" s="156" t="s">
        <v>87</v>
      </c>
      <c r="K17" s="456"/>
      <c r="L17" s="457"/>
    </row>
    <row r="18" spans="1:12" ht="29.25" customHeight="1" thickBot="1" x14ac:dyDescent="0.35">
      <c r="A18" s="157" t="s">
        <v>342</v>
      </c>
      <c r="B18" s="458">
        <v>0</v>
      </c>
      <c r="C18" s="459"/>
      <c r="D18" s="458">
        <v>1</v>
      </c>
      <c r="E18" s="459"/>
      <c r="F18" s="157">
        <v>0</v>
      </c>
      <c r="G18" s="157">
        <v>1</v>
      </c>
      <c r="H18" s="460" t="s">
        <v>341</v>
      </c>
      <c r="I18" s="461"/>
      <c r="J18" s="158" t="s">
        <v>87</v>
      </c>
      <c r="K18" s="462"/>
      <c r="L18" s="459"/>
    </row>
    <row r="19" spans="1:12" ht="27" customHeight="1" thickBot="1" x14ac:dyDescent="0.35">
      <c r="A19" s="159" t="s">
        <v>343</v>
      </c>
      <c r="B19" s="458">
        <v>0</v>
      </c>
      <c r="C19" s="459"/>
      <c r="D19" s="458">
        <v>1</v>
      </c>
      <c r="E19" s="459"/>
      <c r="F19" s="160">
        <v>0</v>
      </c>
      <c r="G19" s="160">
        <v>1</v>
      </c>
      <c r="H19" s="460" t="s">
        <v>341</v>
      </c>
      <c r="I19" s="461"/>
      <c r="J19" s="158" t="s">
        <v>87</v>
      </c>
      <c r="K19" s="462"/>
      <c r="L19" s="459"/>
    </row>
    <row r="20" spans="1:12" x14ac:dyDescent="0.3">
      <c r="A20" s="163"/>
      <c r="B20" s="164"/>
      <c r="C20" s="164"/>
      <c r="D20" s="164"/>
      <c r="E20" s="164"/>
      <c r="F20" s="162"/>
      <c r="G20" s="162"/>
      <c r="H20" s="162"/>
      <c r="I20" s="162"/>
      <c r="J20" s="162"/>
      <c r="K20" s="465">
        <f>SUM(K17:L19)</f>
        <v>0</v>
      </c>
      <c r="L20" s="465"/>
    </row>
    <row r="21" spans="1:12" ht="15.75" customHeight="1" x14ac:dyDescent="0.3">
      <c r="A21" s="21" t="s">
        <v>210</v>
      </c>
      <c r="B21" s="21"/>
    </row>
    <row r="22" spans="1:12" ht="15" thickBot="1" x14ac:dyDescent="0.35">
      <c r="A22" s="79"/>
      <c r="B22" s="79"/>
      <c r="C22" s="79"/>
      <c r="D22" s="79"/>
      <c r="E22" s="79"/>
      <c r="F22" s="79"/>
      <c r="G22" s="79"/>
      <c r="H22" s="79"/>
      <c r="I22" s="79"/>
      <c r="J22" s="79"/>
    </row>
    <row r="23" spans="1:12" ht="14.4" customHeight="1" x14ac:dyDescent="0.3">
      <c r="A23" s="288" t="s">
        <v>214</v>
      </c>
      <c r="B23" s="217" t="s">
        <v>199</v>
      </c>
      <c r="C23" s="218"/>
      <c r="D23" s="219"/>
      <c r="E23" s="217" t="s">
        <v>106</v>
      </c>
      <c r="F23" s="219"/>
      <c r="G23" s="217" t="s">
        <v>105</v>
      </c>
      <c r="H23" s="218"/>
      <c r="I23" s="418"/>
      <c r="J23" s="419" t="s">
        <v>72</v>
      </c>
      <c r="K23" s="420"/>
      <c r="L23" s="68"/>
    </row>
    <row r="24" spans="1:12" x14ac:dyDescent="0.3">
      <c r="A24" s="288"/>
      <c r="B24" s="217"/>
      <c r="C24" s="218"/>
      <c r="D24" s="219"/>
      <c r="E24" s="217"/>
      <c r="F24" s="219"/>
      <c r="G24" s="217"/>
      <c r="H24" s="218"/>
      <c r="I24" s="418"/>
      <c r="J24" s="419"/>
      <c r="K24" s="218"/>
      <c r="L24" s="68"/>
    </row>
    <row r="25" spans="1:12" ht="15" thickBot="1" x14ac:dyDescent="0.35">
      <c r="A25" s="288"/>
      <c r="B25" s="206"/>
      <c r="C25" s="207"/>
      <c r="D25" s="210"/>
      <c r="E25" s="206"/>
      <c r="F25" s="210"/>
      <c r="G25" s="206"/>
      <c r="H25" s="207"/>
      <c r="I25" s="208"/>
      <c r="J25" s="419"/>
      <c r="K25" s="218"/>
      <c r="L25" s="68"/>
    </row>
    <row r="26" spans="1:12" x14ac:dyDescent="0.3">
      <c r="A26" s="288"/>
      <c r="B26" s="303" t="s">
        <v>87</v>
      </c>
      <c r="C26" s="304"/>
      <c r="D26" s="422"/>
      <c r="E26" s="1"/>
      <c r="F26" s="1"/>
      <c r="G26" s="303" t="s">
        <v>85</v>
      </c>
      <c r="H26" s="422"/>
      <c r="I26" s="87"/>
      <c r="J26" s="419"/>
      <c r="K26" s="218"/>
      <c r="L26" s="68"/>
    </row>
    <row r="27" spans="1:12" ht="15" thickBot="1" x14ac:dyDescent="0.35">
      <c r="A27" s="288"/>
      <c r="B27" s="217"/>
      <c r="C27" s="218"/>
      <c r="D27" s="219"/>
      <c r="E27" s="3" t="s">
        <v>85</v>
      </c>
      <c r="F27" s="3" t="s">
        <v>86</v>
      </c>
      <c r="G27" s="206"/>
      <c r="H27" s="210"/>
      <c r="I27" s="88" t="s">
        <v>86</v>
      </c>
      <c r="J27" s="419"/>
      <c r="K27" s="218"/>
      <c r="L27" s="68"/>
    </row>
    <row r="28" spans="1:12" x14ac:dyDescent="0.3">
      <c r="A28" s="288"/>
      <c r="B28" s="217"/>
      <c r="C28" s="218"/>
      <c r="D28" s="219"/>
      <c r="E28" s="194"/>
      <c r="F28" s="209"/>
      <c r="G28" s="303" t="s">
        <v>7</v>
      </c>
      <c r="H28" s="304"/>
      <c r="I28" s="423"/>
      <c r="J28" s="419"/>
      <c r="K28" s="218"/>
      <c r="L28" s="68"/>
    </row>
    <row r="29" spans="1:12" ht="15" thickBot="1" x14ac:dyDescent="0.35">
      <c r="A29" s="289"/>
      <c r="B29" s="206"/>
      <c r="C29" s="207"/>
      <c r="D29" s="210"/>
      <c r="E29" s="206" t="s">
        <v>7</v>
      </c>
      <c r="F29" s="210"/>
      <c r="G29" s="206"/>
      <c r="H29" s="207"/>
      <c r="I29" s="208"/>
      <c r="J29" s="421"/>
      <c r="K29" s="207"/>
      <c r="L29" s="68"/>
    </row>
    <row r="30" spans="1:12" ht="24.6" thickBot="1" x14ac:dyDescent="0.35">
      <c r="A30" s="152" t="s">
        <v>211</v>
      </c>
      <c r="B30" s="150" t="s">
        <v>87</v>
      </c>
      <c r="C30" s="150" t="s">
        <v>87</v>
      </c>
      <c r="D30" s="150" t="s">
        <v>87</v>
      </c>
      <c r="E30" s="150">
        <v>0</v>
      </c>
      <c r="F30" s="150">
        <v>2</v>
      </c>
      <c r="G30" s="196">
        <v>0</v>
      </c>
      <c r="H30" s="414"/>
      <c r="I30" s="151">
        <v>4</v>
      </c>
      <c r="J30" s="197"/>
      <c r="K30" s="197"/>
      <c r="L30" s="68"/>
    </row>
    <row r="31" spans="1:12" ht="34.5" customHeight="1" thickBot="1" x14ac:dyDescent="0.35">
      <c r="A31" s="153" t="s">
        <v>344</v>
      </c>
      <c r="B31" s="167" t="s">
        <v>87</v>
      </c>
      <c r="C31" s="167" t="s">
        <v>87</v>
      </c>
      <c r="D31" s="150" t="s">
        <v>87</v>
      </c>
      <c r="E31" s="150">
        <v>0</v>
      </c>
      <c r="F31" s="150">
        <v>2</v>
      </c>
      <c r="G31" s="196">
        <v>0</v>
      </c>
      <c r="H31" s="414"/>
      <c r="I31" s="149">
        <v>4</v>
      </c>
      <c r="J31" s="415"/>
      <c r="K31" s="416"/>
      <c r="L31" s="68"/>
    </row>
    <row r="32" spans="1:12" ht="28.5" customHeight="1" thickBot="1" x14ac:dyDescent="0.35">
      <c r="A32" s="168" t="s">
        <v>198</v>
      </c>
      <c r="B32" s="169" t="s">
        <v>87</v>
      </c>
      <c r="C32" s="169" t="s">
        <v>87</v>
      </c>
      <c r="D32" s="170" t="s">
        <v>87</v>
      </c>
      <c r="E32" s="170">
        <v>0</v>
      </c>
      <c r="F32" s="170">
        <v>2</v>
      </c>
      <c r="G32" s="417">
        <v>0</v>
      </c>
      <c r="H32" s="417"/>
      <c r="I32" s="171">
        <v>4</v>
      </c>
      <c r="J32" s="415"/>
      <c r="K32" s="416"/>
      <c r="L32" s="68"/>
    </row>
    <row r="33" spans="1:21" x14ac:dyDescent="0.3">
      <c r="J33" s="465">
        <f>SUM(J30:K32)</f>
        <v>0</v>
      </c>
      <c r="K33" s="465"/>
    </row>
    <row r="34" spans="1:21" x14ac:dyDescent="0.3">
      <c r="A34" s="21" t="s">
        <v>352</v>
      </c>
    </row>
    <row r="36" spans="1:21" ht="15" thickBot="1" x14ac:dyDescent="0.35"/>
    <row r="37" spans="1:21" x14ac:dyDescent="0.3">
      <c r="A37" s="122" t="s">
        <v>272</v>
      </c>
      <c r="B37" s="123"/>
      <c r="C37" s="124"/>
      <c r="D37" s="124"/>
      <c r="E37" s="124"/>
      <c r="F37" s="124"/>
      <c r="G37" s="124"/>
      <c r="H37" s="124"/>
      <c r="I37" s="125"/>
      <c r="M37" s="122" t="s">
        <v>272</v>
      </c>
      <c r="N37" s="123"/>
      <c r="O37" s="124"/>
      <c r="P37" s="124"/>
      <c r="Q37" s="124"/>
      <c r="R37" s="124"/>
      <c r="S37" s="124"/>
      <c r="T37" s="124"/>
      <c r="U37" s="125"/>
    </row>
    <row r="38" spans="1:21" x14ac:dyDescent="0.3">
      <c r="A38" s="424" t="s">
        <v>273</v>
      </c>
      <c r="B38" s="248"/>
      <c r="C38" s="248"/>
      <c r="D38" s="248"/>
      <c r="E38" s="248"/>
      <c r="F38" s="248"/>
      <c r="G38" s="248"/>
      <c r="H38" s="248"/>
      <c r="I38" s="249"/>
      <c r="M38" s="424" t="s">
        <v>275</v>
      </c>
      <c r="N38" s="248"/>
      <c r="O38" s="248"/>
      <c r="P38" s="248"/>
      <c r="Q38" s="248"/>
      <c r="R38" s="248"/>
      <c r="S38" s="248"/>
      <c r="T38" s="248"/>
      <c r="U38" s="249"/>
    </row>
    <row r="39" spans="1:21" x14ac:dyDescent="0.3">
      <c r="A39" s="424"/>
      <c r="B39" s="248"/>
      <c r="C39" s="248"/>
      <c r="D39" s="248"/>
      <c r="E39" s="248"/>
      <c r="F39" s="248"/>
      <c r="G39" s="248"/>
      <c r="H39" s="248"/>
      <c r="I39" s="249"/>
      <c r="M39" s="424"/>
      <c r="N39" s="248"/>
      <c r="O39" s="248"/>
      <c r="P39" s="248"/>
      <c r="Q39" s="248"/>
      <c r="R39" s="248"/>
      <c r="S39" s="248"/>
      <c r="T39" s="248"/>
      <c r="U39" s="249"/>
    </row>
    <row r="40" spans="1:21" ht="33" customHeight="1" x14ac:dyDescent="0.3">
      <c r="A40" s="424"/>
      <c r="B40" s="248"/>
      <c r="C40" s="248"/>
      <c r="D40" s="248"/>
      <c r="E40" s="248"/>
      <c r="F40" s="248"/>
      <c r="G40" s="248"/>
      <c r="H40" s="248"/>
      <c r="I40" s="249"/>
      <c r="M40" s="424"/>
      <c r="N40" s="248"/>
      <c r="O40" s="248"/>
      <c r="P40" s="248"/>
      <c r="Q40" s="248"/>
      <c r="R40" s="248"/>
      <c r="S40" s="248"/>
      <c r="T40" s="248"/>
      <c r="U40" s="249"/>
    </row>
    <row r="41" spans="1:21" ht="39" customHeight="1" x14ac:dyDescent="0.3">
      <c r="A41" s="424" t="s">
        <v>353</v>
      </c>
      <c r="B41" s="248"/>
      <c r="C41" s="248"/>
      <c r="D41" s="248"/>
      <c r="E41" s="248"/>
      <c r="F41" s="248"/>
      <c r="G41" s="248"/>
      <c r="H41" s="248"/>
      <c r="I41" s="249"/>
      <c r="M41" s="424" t="s">
        <v>354</v>
      </c>
      <c r="N41" s="248"/>
      <c r="O41" s="248"/>
      <c r="P41" s="248"/>
      <c r="Q41" s="248"/>
      <c r="R41" s="248"/>
      <c r="S41" s="248"/>
      <c r="T41" s="248"/>
      <c r="U41" s="249"/>
    </row>
    <row r="42" spans="1:21" x14ac:dyDescent="0.3">
      <c r="A42" s="424" t="s">
        <v>355</v>
      </c>
      <c r="B42" s="248"/>
      <c r="C42" s="248"/>
      <c r="D42" s="248"/>
      <c r="E42" s="248"/>
      <c r="F42" s="248"/>
      <c r="G42" s="248"/>
      <c r="H42" s="248"/>
      <c r="I42" s="249"/>
      <c r="M42" s="424"/>
      <c r="N42" s="248"/>
      <c r="O42" s="248"/>
      <c r="P42" s="248"/>
      <c r="Q42" s="248"/>
      <c r="R42" s="248"/>
      <c r="S42" s="248"/>
      <c r="T42" s="248"/>
      <c r="U42" s="249"/>
    </row>
    <row r="43" spans="1:21" x14ac:dyDescent="0.3">
      <c r="A43" s="424"/>
      <c r="B43" s="248"/>
      <c r="C43" s="248"/>
      <c r="D43" s="248"/>
      <c r="E43" s="248"/>
      <c r="F43" s="248"/>
      <c r="G43" s="248"/>
      <c r="H43" s="248"/>
      <c r="I43" s="249"/>
      <c r="M43" s="424"/>
      <c r="N43" s="248"/>
      <c r="O43" s="248"/>
      <c r="P43" s="248"/>
      <c r="Q43" s="248"/>
      <c r="R43" s="248"/>
      <c r="S43" s="248"/>
      <c r="T43" s="248"/>
      <c r="U43" s="249"/>
    </row>
    <row r="44" spans="1:21" ht="15" thickBot="1" x14ac:dyDescent="0.35">
      <c r="A44" s="424"/>
      <c r="B44" s="248"/>
      <c r="C44" s="248"/>
      <c r="D44" s="248"/>
      <c r="E44" s="248"/>
      <c r="F44" s="248"/>
      <c r="G44" s="248"/>
      <c r="H44" s="248"/>
      <c r="I44" s="249"/>
      <c r="M44" s="126"/>
      <c r="N44" s="127"/>
      <c r="O44" s="127"/>
      <c r="P44" s="127"/>
      <c r="Q44" s="127"/>
      <c r="R44" s="127"/>
      <c r="S44" s="127"/>
      <c r="T44" s="127"/>
      <c r="U44" s="128"/>
    </row>
    <row r="45" spans="1:21" ht="21.75" customHeight="1" thickBot="1" x14ac:dyDescent="0.35">
      <c r="A45" s="126" t="s">
        <v>274</v>
      </c>
      <c r="B45" s="127"/>
      <c r="C45" s="127"/>
      <c r="D45" s="127"/>
      <c r="E45" s="127"/>
      <c r="F45" s="127"/>
      <c r="G45" s="127"/>
      <c r="H45" s="127"/>
      <c r="I45" s="128"/>
    </row>
  </sheetData>
  <mergeCells count="67">
    <mergeCell ref="M38:U40"/>
    <mergeCell ref="A41:I41"/>
    <mergeCell ref="M41:U43"/>
    <mergeCell ref="A42:I44"/>
    <mergeCell ref="B5:C5"/>
    <mergeCell ref="E5:F5"/>
    <mergeCell ref="G5:H5"/>
    <mergeCell ref="J33:K33"/>
    <mergeCell ref="K20:L20"/>
    <mergeCell ref="B19:C19"/>
    <mergeCell ref="D19:E19"/>
    <mergeCell ref="H19:I19"/>
    <mergeCell ref="K19:L19"/>
    <mergeCell ref="G6:H6"/>
    <mergeCell ref="E6:F6"/>
    <mergeCell ref="B6:C6"/>
    <mergeCell ref="K17:L17"/>
    <mergeCell ref="B18:C18"/>
    <mergeCell ref="D18:E18"/>
    <mergeCell ref="H18:I18"/>
    <mergeCell ref="K18:L18"/>
    <mergeCell ref="B17:C17"/>
    <mergeCell ref="D17:E17"/>
    <mergeCell ref="H17:I17"/>
    <mergeCell ref="A11:A16"/>
    <mergeCell ref="B11:E13"/>
    <mergeCell ref="F11:G13"/>
    <mergeCell ref="H11:J13"/>
    <mergeCell ref="K11:L16"/>
    <mergeCell ref="B14:C14"/>
    <mergeCell ref="D14:E14"/>
    <mergeCell ref="H14:I14"/>
    <mergeCell ref="B15:E16"/>
    <mergeCell ref="F15:G16"/>
    <mergeCell ref="H15:J16"/>
    <mergeCell ref="A38:I40"/>
    <mergeCell ref="B7:C7"/>
    <mergeCell ref="E7:F7"/>
    <mergeCell ref="G7:H7"/>
    <mergeCell ref="E1:H1"/>
    <mergeCell ref="A1:A2"/>
    <mergeCell ref="E4:F4"/>
    <mergeCell ref="G4:H4"/>
    <mergeCell ref="I1:I3"/>
    <mergeCell ref="B1:D1"/>
    <mergeCell ref="B2:C2"/>
    <mergeCell ref="E2:F2"/>
    <mergeCell ref="G2:H2"/>
    <mergeCell ref="B3:D3"/>
    <mergeCell ref="E3:H3"/>
    <mergeCell ref="B4:C4"/>
    <mergeCell ref="A23:A29"/>
    <mergeCell ref="E23:F25"/>
    <mergeCell ref="G23:I25"/>
    <mergeCell ref="J23:K29"/>
    <mergeCell ref="G26:H27"/>
    <mergeCell ref="E28:F28"/>
    <mergeCell ref="G28:I29"/>
    <mergeCell ref="E29:F29"/>
    <mergeCell ref="B23:D25"/>
    <mergeCell ref="B26:D29"/>
    <mergeCell ref="G30:H30"/>
    <mergeCell ref="J30:K30"/>
    <mergeCell ref="G31:H31"/>
    <mergeCell ref="J31:K31"/>
    <mergeCell ref="G32:H32"/>
    <mergeCell ref="J32:K3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8"/>
  <sheetViews>
    <sheetView topLeftCell="A45" zoomScale="120" zoomScaleNormal="120" workbookViewId="0">
      <selection activeCell="K23" sqref="K23"/>
    </sheetView>
  </sheetViews>
  <sheetFormatPr baseColWidth="10" defaultRowHeight="14.4" x14ac:dyDescent="0.3"/>
  <cols>
    <col min="1" max="1" width="22.5546875" customWidth="1"/>
    <col min="2" max="2" width="17.5546875" customWidth="1"/>
  </cols>
  <sheetData>
    <row r="1" spans="1:6" ht="37.200000000000003" customHeight="1" x14ac:dyDescent="0.3">
      <c r="A1" s="492" t="s">
        <v>51</v>
      </c>
      <c r="B1" s="494" t="s">
        <v>52</v>
      </c>
      <c r="C1" s="494" t="s">
        <v>109</v>
      </c>
      <c r="D1" s="494" t="s">
        <v>78</v>
      </c>
      <c r="E1" s="494" t="s">
        <v>110</v>
      </c>
      <c r="F1" s="487" t="s">
        <v>111</v>
      </c>
    </row>
    <row r="2" spans="1:6" x14ac:dyDescent="0.3">
      <c r="A2" s="493"/>
      <c r="B2" s="495"/>
      <c r="C2" s="495"/>
      <c r="D2" s="495"/>
      <c r="E2" s="495"/>
      <c r="F2" s="488"/>
    </row>
    <row r="3" spans="1:6" x14ac:dyDescent="0.3">
      <c r="A3" s="493"/>
      <c r="B3" s="495"/>
      <c r="C3" s="495"/>
      <c r="D3" s="495"/>
      <c r="E3" s="495"/>
      <c r="F3" s="488"/>
    </row>
    <row r="4" spans="1:6" ht="15" thickBot="1" x14ac:dyDescent="0.35">
      <c r="A4" s="296"/>
      <c r="B4" s="496"/>
      <c r="C4" s="496"/>
      <c r="D4" s="496"/>
      <c r="E4" s="496"/>
      <c r="F4" s="489"/>
    </row>
    <row r="5" spans="1:6" x14ac:dyDescent="0.3">
      <c r="A5" s="469" t="s">
        <v>53</v>
      </c>
      <c r="B5" s="264" t="s">
        <v>54</v>
      </c>
      <c r="C5" s="471">
        <f>('Critère 1'!J39/284)*10</f>
        <v>0</v>
      </c>
      <c r="D5" s="264">
        <v>2</v>
      </c>
      <c r="E5" s="471">
        <f>C5*2</f>
        <v>0</v>
      </c>
      <c r="F5" s="15"/>
    </row>
    <row r="6" spans="1:6" ht="91.5" customHeight="1" thickBot="1" x14ac:dyDescent="0.35">
      <c r="A6" s="470"/>
      <c r="B6" s="267"/>
      <c r="C6" s="472"/>
      <c r="D6" s="267"/>
      <c r="E6" s="491"/>
      <c r="F6" s="490">
        <f>(E5+E7+E13+E21+E23)</f>
        <v>0</v>
      </c>
    </row>
    <row r="7" spans="1:6" ht="24" customHeight="1" x14ac:dyDescent="0.3">
      <c r="A7" s="504" t="s">
        <v>55</v>
      </c>
      <c r="B7" s="283" t="s">
        <v>56</v>
      </c>
      <c r="C7" s="479">
        <f>('Critère 2'!F18/15)*10</f>
        <v>0</v>
      </c>
      <c r="D7" s="261">
        <v>1</v>
      </c>
      <c r="E7" s="481">
        <f>(C7*D7)+(C9*D9)+(C11*D11)</f>
        <v>0</v>
      </c>
      <c r="F7" s="490"/>
    </row>
    <row r="8" spans="1:6" ht="34.5" customHeight="1" thickBot="1" x14ac:dyDescent="0.35">
      <c r="A8" s="505"/>
      <c r="B8" s="284"/>
      <c r="C8" s="486"/>
      <c r="D8" s="262"/>
      <c r="E8" s="482"/>
      <c r="F8" s="490"/>
    </row>
    <row r="9" spans="1:6" ht="15" customHeight="1" x14ac:dyDescent="0.3">
      <c r="A9" s="505"/>
      <c r="B9" s="264" t="s">
        <v>57</v>
      </c>
      <c r="C9" s="471">
        <f>('Critère 2'!N17/20)*10</f>
        <v>0</v>
      </c>
      <c r="D9" s="196">
        <v>0.5</v>
      </c>
      <c r="E9" s="482"/>
      <c r="F9" s="490"/>
    </row>
    <row r="10" spans="1:6" ht="15" thickBot="1" x14ac:dyDescent="0.35">
      <c r="A10" s="505"/>
      <c r="B10" s="267"/>
      <c r="C10" s="472"/>
      <c r="D10" s="198"/>
      <c r="E10" s="482"/>
      <c r="F10" s="490"/>
    </row>
    <row r="11" spans="1:6" x14ac:dyDescent="0.3">
      <c r="A11" s="505"/>
      <c r="B11" s="283" t="s">
        <v>58</v>
      </c>
      <c r="C11" s="479">
        <f>('Critère 2'!E45/26)*10</f>
        <v>0</v>
      </c>
      <c r="D11" s="261">
        <v>0.5</v>
      </c>
      <c r="E11" s="482"/>
      <c r="F11" s="490"/>
    </row>
    <row r="12" spans="1:6" ht="49.5" customHeight="1" thickBot="1" x14ac:dyDescent="0.35">
      <c r="A12" s="506"/>
      <c r="B12" s="284"/>
      <c r="C12" s="486"/>
      <c r="D12" s="262"/>
      <c r="E12" s="482"/>
      <c r="F12" s="490"/>
    </row>
    <row r="13" spans="1:6" ht="19.5" customHeight="1" x14ac:dyDescent="0.3">
      <c r="A13" s="469" t="s">
        <v>59</v>
      </c>
      <c r="B13" s="264" t="s">
        <v>60</v>
      </c>
      <c r="C13" s="471">
        <f>('Critère 3'!N22/210)*10</f>
        <v>0</v>
      </c>
      <c r="D13" s="196">
        <v>1</v>
      </c>
      <c r="E13" s="484">
        <f>(C13*D13)+(C15*D15)+(C17*D17)+(C19*D19)</f>
        <v>0</v>
      </c>
      <c r="F13" s="490"/>
    </row>
    <row r="14" spans="1:6" ht="17.25" customHeight="1" thickBot="1" x14ac:dyDescent="0.35">
      <c r="A14" s="503"/>
      <c r="B14" s="267"/>
      <c r="C14" s="472"/>
      <c r="D14" s="198"/>
      <c r="E14" s="485"/>
      <c r="F14" s="490"/>
    </row>
    <row r="15" spans="1:6" x14ac:dyDescent="0.3">
      <c r="A15" s="503"/>
      <c r="B15" s="283" t="s">
        <v>61</v>
      </c>
      <c r="C15" s="479">
        <f>('Critère 3'!N55/336)*10</f>
        <v>0</v>
      </c>
      <c r="D15" s="261">
        <v>0.5</v>
      </c>
      <c r="E15" s="485"/>
      <c r="F15" s="490"/>
    </row>
    <row r="16" spans="1:6" ht="27.75" customHeight="1" thickBot="1" x14ac:dyDescent="0.35">
      <c r="A16" s="503"/>
      <c r="B16" s="284"/>
      <c r="C16" s="486"/>
      <c r="D16" s="262"/>
      <c r="E16" s="485"/>
      <c r="F16" s="490"/>
    </row>
    <row r="17" spans="1:6" x14ac:dyDescent="0.3">
      <c r="A17" s="503"/>
      <c r="B17" s="264" t="s">
        <v>62</v>
      </c>
      <c r="C17" s="471">
        <f>('Critère 3'!N82/45)*10</f>
        <v>0</v>
      </c>
      <c r="D17" s="196">
        <v>0.3</v>
      </c>
      <c r="E17" s="485"/>
      <c r="F17" s="490"/>
    </row>
    <row r="18" spans="1:6" ht="28.5" customHeight="1" thickBot="1" x14ac:dyDescent="0.35">
      <c r="A18" s="503"/>
      <c r="B18" s="267"/>
      <c r="C18" s="472"/>
      <c r="D18" s="198"/>
      <c r="E18" s="485"/>
      <c r="F18" s="490"/>
    </row>
    <row r="19" spans="1:6" x14ac:dyDescent="0.3">
      <c r="A19" s="503"/>
      <c r="B19" s="283" t="s">
        <v>63</v>
      </c>
      <c r="C19" s="479">
        <f>('Critère 3'!N113/72)*10</f>
        <v>0</v>
      </c>
      <c r="D19" s="261">
        <v>0.2</v>
      </c>
      <c r="E19" s="485"/>
      <c r="F19" s="490"/>
    </row>
    <row r="20" spans="1:6" ht="27" customHeight="1" thickBot="1" x14ac:dyDescent="0.35">
      <c r="A20" s="470"/>
      <c r="B20" s="284"/>
      <c r="C20" s="486"/>
      <c r="D20" s="262"/>
      <c r="E20" s="485"/>
      <c r="F20" s="490"/>
    </row>
    <row r="21" spans="1:6" x14ac:dyDescent="0.3">
      <c r="A21" s="469" t="s">
        <v>64</v>
      </c>
      <c r="B21" s="264" t="s">
        <v>65</v>
      </c>
      <c r="C21" s="471">
        <f>'Critère 4'!J31</f>
        <v>0</v>
      </c>
      <c r="D21" s="264">
        <v>2</v>
      </c>
      <c r="E21" s="473">
        <f>C21*2</f>
        <v>0</v>
      </c>
      <c r="F21" s="490"/>
    </row>
    <row r="22" spans="1:6" ht="35.25" customHeight="1" thickBot="1" x14ac:dyDescent="0.35">
      <c r="A22" s="470"/>
      <c r="B22" s="267"/>
      <c r="C22" s="472"/>
      <c r="D22" s="267"/>
      <c r="E22" s="474"/>
      <c r="F22" s="490"/>
    </row>
    <row r="23" spans="1:6" x14ac:dyDescent="0.3">
      <c r="A23" s="475" t="s">
        <v>66</v>
      </c>
      <c r="B23" s="477" t="s">
        <v>67</v>
      </c>
      <c r="C23" s="479">
        <f>('Critère 5'!I8/7)*10</f>
        <v>0</v>
      </c>
      <c r="D23" s="261">
        <v>1</v>
      </c>
      <c r="E23" s="481">
        <f>(C23*D23)+(C25*D25)+(C26*D26)</f>
        <v>0</v>
      </c>
      <c r="F23" s="490"/>
    </row>
    <row r="24" spans="1:6" ht="6.75" customHeight="1" thickBot="1" x14ac:dyDescent="0.35">
      <c r="A24" s="476"/>
      <c r="B24" s="478"/>
      <c r="C24" s="480"/>
      <c r="D24" s="262"/>
      <c r="E24" s="482"/>
      <c r="F24" s="490"/>
    </row>
    <row r="25" spans="1:6" ht="30.6" customHeight="1" thickBot="1" x14ac:dyDescent="0.35">
      <c r="A25" s="476"/>
      <c r="B25" s="52" t="s">
        <v>68</v>
      </c>
      <c r="C25" s="53">
        <f>('Critère 5'!K20/6)*10</f>
        <v>0</v>
      </c>
      <c r="D25" s="57">
        <v>0.5</v>
      </c>
      <c r="E25" s="482"/>
      <c r="F25" s="490"/>
    </row>
    <row r="26" spans="1:6" ht="21" customHeight="1" thickBot="1" x14ac:dyDescent="0.35">
      <c r="A26" s="476"/>
      <c r="B26" s="54" t="s">
        <v>212</v>
      </c>
      <c r="C26" s="55">
        <f>('Critère 5'!J33/18)*10</f>
        <v>0</v>
      </c>
      <c r="D26" s="56">
        <v>0.5</v>
      </c>
      <c r="E26" s="483"/>
      <c r="F26" s="490"/>
    </row>
    <row r="27" spans="1:6" x14ac:dyDescent="0.3">
      <c r="A27" s="497"/>
      <c r="B27" s="498"/>
      <c r="C27" s="498"/>
      <c r="D27" s="498"/>
      <c r="E27" s="499"/>
      <c r="F27" s="15"/>
    </row>
    <row r="28" spans="1:6" ht="15" thickBot="1" x14ac:dyDescent="0.35">
      <c r="A28" s="500" t="s">
        <v>69</v>
      </c>
      <c r="B28" s="501"/>
      <c r="C28" s="501"/>
      <c r="D28" s="501"/>
      <c r="E28" s="502"/>
      <c r="F28" s="26">
        <f>F6/10</f>
        <v>0</v>
      </c>
    </row>
    <row r="32" spans="1:6" x14ac:dyDescent="0.3">
      <c r="A32" s="25" t="s">
        <v>112</v>
      </c>
    </row>
    <row r="33" spans="1:1" x14ac:dyDescent="0.3">
      <c r="A33" s="25" t="s">
        <v>113</v>
      </c>
    </row>
    <row r="34" spans="1:1" x14ac:dyDescent="0.3">
      <c r="A34" s="25" t="s">
        <v>114</v>
      </c>
    </row>
    <row r="35" spans="1:1" x14ac:dyDescent="0.3">
      <c r="A35" s="25" t="s">
        <v>115</v>
      </c>
    </row>
    <row r="36" spans="1:1" x14ac:dyDescent="0.3">
      <c r="A36" s="25" t="s">
        <v>116</v>
      </c>
    </row>
    <row r="37" spans="1:1" x14ac:dyDescent="0.3">
      <c r="A37" s="25" t="s">
        <v>117</v>
      </c>
    </row>
    <row r="38" spans="1:1" x14ac:dyDescent="0.3">
      <c r="A38" s="25" t="s">
        <v>213</v>
      </c>
    </row>
  </sheetData>
  <mergeCells count="49">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E13:E20"/>
    <mergeCell ref="B21:B22"/>
    <mergeCell ref="B15:B16"/>
    <mergeCell ref="C15:C16"/>
    <mergeCell ref="D15:D16"/>
    <mergeCell ref="B17:B18"/>
    <mergeCell ref="C17:C18"/>
    <mergeCell ref="D17:D18"/>
    <mergeCell ref="A21:A22"/>
    <mergeCell ref="C21:C22"/>
    <mergeCell ref="D21:D22"/>
    <mergeCell ref="E21:E22"/>
    <mergeCell ref="A23:A26"/>
    <mergeCell ref="B23:B24"/>
    <mergeCell ref="C23:C24"/>
    <mergeCell ref="D23:D24"/>
    <mergeCell ref="E23:E26"/>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V106"/>
  <sheetViews>
    <sheetView tabSelected="1" topLeftCell="A102" workbookViewId="0">
      <selection activeCell="B112" sqref="B112"/>
    </sheetView>
  </sheetViews>
  <sheetFormatPr baseColWidth="10" defaultRowHeight="14.4" x14ac:dyDescent="0.3"/>
  <cols>
    <col min="1" max="1" width="13.6640625" customWidth="1"/>
    <col min="2" max="2" width="16" customWidth="1"/>
    <col min="8" max="8" width="14.33203125" customWidth="1"/>
  </cols>
  <sheetData>
    <row r="2" spans="1:13" x14ac:dyDescent="0.3">
      <c r="A2" s="97" t="s">
        <v>155</v>
      </c>
      <c r="B2" s="97"/>
      <c r="C2" s="97"/>
      <c r="D2" s="97"/>
      <c r="E2" s="97"/>
      <c r="F2" s="97"/>
      <c r="G2" s="97"/>
      <c r="H2" s="97"/>
      <c r="I2" s="97"/>
      <c r="J2" s="97"/>
      <c r="K2" s="97"/>
      <c r="L2" s="97"/>
      <c r="M2" s="97"/>
    </row>
    <row r="3" spans="1:13" x14ac:dyDescent="0.3">
      <c r="A3" s="32" t="s">
        <v>156</v>
      </c>
      <c r="B3" s="25" t="s">
        <v>157</v>
      </c>
    </row>
    <row r="4" spans="1:13" x14ac:dyDescent="0.3">
      <c r="A4" s="32" t="s">
        <v>158</v>
      </c>
      <c r="B4" s="25" t="s">
        <v>159</v>
      </c>
    </row>
    <row r="5" spans="1:13" x14ac:dyDescent="0.3">
      <c r="A5" s="32"/>
      <c r="B5" s="25"/>
    </row>
    <row r="6" spans="1:13" ht="15.6" x14ac:dyDescent="0.3">
      <c r="A6" s="129" t="s">
        <v>149</v>
      </c>
      <c r="B6" s="25" t="s">
        <v>150</v>
      </c>
    </row>
    <row r="7" spans="1:13" x14ac:dyDescent="0.3">
      <c r="A7" s="27"/>
    </row>
    <row r="19" spans="1:8" ht="152.25" customHeight="1" x14ac:dyDescent="0.3"/>
    <row r="20" spans="1:8" x14ac:dyDescent="0.3">
      <c r="A20" s="28" t="s">
        <v>215</v>
      </c>
      <c r="B20" s="28"/>
      <c r="C20" s="28"/>
      <c r="D20" s="28"/>
      <c r="E20" s="28"/>
      <c r="F20" s="28"/>
      <c r="G20" s="28"/>
      <c r="H20" s="28"/>
    </row>
    <row r="21" spans="1:8" x14ac:dyDescent="0.3">
      <c r="A21" s="28" t="s">
        <v>216</v>
      </c>
      <c r="B21" s="28"/>
      <c r="C21" s="28"/>
      <c r="D21" s="28"/>
      <c r="E21" s="28"/>
      <c r="F21" s="28"/>
      <c r="G21" s="28"/>
      <c r="H21" s="28"/>
    </row>
    <row r="22" spans="1:8" x14ac:dyDescent="0.3">
      <c r="A22" s="28" t="s">
        <v>217</v>
      </c>
      <c r="B22" s="28"/>
      <c r="C22" s="28"/>
      <c r="D22" s="28"/>
      <c r="E22" s="28"/>
      <c r="F22" s="28"/>
      <c r="G22" s="28"/>
      <c r="H22" s="28"/>
    </row>
    <row r="23" spans="1:8" x14ac:dyDescent="0.3">
      <c r="A23" s="28" t="s">
        <v>218</v>
      </c>
      <c r="B23" s="28"/>
      <c r="C23" s="28"/>
      <c r="D23" s="28"/>
      <c r="E23" s="28"/>
      <c r="F23" s="28"/>
      <c r="G23" s="28"/>
      <c r="H23" s="28"/>
    </row>
    <row r="24" spans="1:8" x14ac:dyDescent="0.3">
      <c r="A24" s="28" t="s">
        <v>219</v>
      </c>
      <c r="B24" s="28"/>
      <c r="C24" s="28"/>
      <c r="D24" s="28"/>
      <c r="E24" s="28"/>
      <c r="F24" s="28"/>
      <c r="G24" s="28"/>
      <c r="H24" s="28"/>
    </row>
    <row r="25" spans="1:8" x14ac:dyDescent="0.3">
      <c r="A25" s="28" t="s">
        <v>220</v>
      </c>
      <c r="B25" s="28"/>
      <c r="C25" s="28"/>
      <c r="D25" s="28"/>
      <c r="E25" s="28"/>
      <c r="F25" s="28"/>
      <c r="G25" s="28"/>
      <c r="H25" s="28"/>
    </row>
    <row r="26" spans="1:8" x14ac:dyDescent="0.3">
      <c r="A26" s="28" t="s">
        <v>221</v>
      </c>
      <c r="B26" s="28"/>
      <c r="C26" s="28"/>
      <c r="D26" s="28"/>
      <c r="E26" s="28"/>
      <c r="F26" s="28"/>
      <c r="G26" s="28"/>
      <c r="H26" s="28"/>
    </row>
    <row r="27" spans="1:8" x14ac:dyDescent="0.3">
      <c r="A27" s="28" t="s">
        <v>222</v>
      </c>
      <c r="B27" s="28"/>
      <c r="C27" s="28"/>
      <c r="D27" s="28"/>
      <c r="E27" s="28"/>
      <c r="F27" s="28"/>
      <c r="G27" s="28"/>
      <c r="H27" s="28"/>
    </row>
    <row r="28" spans="1:8" x14ac:dyDescent="0.3">
      <c r="A28" s="28"/>
      <c r="B28" s="28"/>
      <c r="C28" s="28"/>
      <c r="D28" s="28"/>
      <c r="E28" s="28"/>
      <c r="F28" s="28"/>
      <c r="G28" s="28"/>
      <c r="H28" s="28"/>
    </row>
    <row r="29" spans="1:8" x14ac:dyDescent="0.3">
      <c r="A29" s="130" t="s">
        <v>276</v>
      </c>
      <c r="B29" s="28"/>
      <c r="C29" s="28"/>
      <c r="D29" s="28"/>
      <c r="E29" s="28"/>
      <c r="F29" s="28"/>
      <c r="G29" s="28"/>
      <c r="H29" s="28"/>
    </row>
    <row r="30" spans="1:8" x14ac:dyDescent="0.3">
      <c r="A30" s="28" t="s">
        <v>277</v>
      </c>
      <c r="B30" s="28"/>
      <c r="C30" s="28"/>
      <c r="D30" s="28"/>
      <c r="E30" s="28"/>
      <c r="F30" s="28"/>
      <c r="G30" s="28"/>
      <c r="H30" s="28"/>
    </row>
    <row r="31" spans="1:8" x14ac:dyDescent="0.3">
      <c r="A31" s="28" t="s">
        <v>278</v>
      </c>
      <c r="B31" s="28"/>
      <c r="C31" s="28"/>
      <c r="D31" s="28"/>
      <c r="E31" s="28"/>
      <c r="F31" s="28"/>
      <c r="G31" s="28"/>
      <c r="H31" s="28"/>
    </row>
    <row r="32" spans="1:8" x14ac:dyDescent="0.3">
      <c r="A32" s="28" t="s">
        <v>279</v>
      </c>
      <c r="B32" s="28"/>
      <c r="C32" s="28"/>
      <c r="D32" s="28"/>
      <c r="E32" s="28"/>
      <c r="F32" s="28"/>
      <c r="G32" s="28"/>
      <c r="H32" s="28"/>
    </row>
    <row r="33" spans="1:22" x14ac:dyDescent="0.3">
      <c r="A33" s="28"/>
      <c r="B33" s="28"/>
      <c r="C33" s="28"/>
      <c r="D33" s="28"/>
      <c r="E33" s="28"/>
      <c r="F33" s="28"/>
      <c r="G33" s="28"/>
      <c r="H33" s="28"/>
    </row>
    <row r="34" spans="1:22" x14ac:dyDescent="0.3">
      <c r="A34" s="29" t="s">
        <v>151</v>
      </c>
    </row>
    <row r="35" spans="1:22" x14ac:dyDescent="0.3">
      <c r="A35" s="25" t="s">
        <v>152</v>
      </c>
    </row>
    <row r="36" spans="1:22" x14ac:dyDescent="0.3">
      <c r="A36" s="25" t="s">
        <v>153</v>
      </c>
    </row>
    <row r="37" spans="1:22" x14ac:dyDescent="0.3">
      <c r="A37" s="25" t="s">
        <v>154</v>
      </c>
    </row>
    <row r="38" spans="1:22" x14ac:dyDescent="0.3">
      <c r="A38" s="25"/>
    </row>
    <row r="39" spans="1:22" x14ac:dyDescent="0.3">
      <c r="A39" s="31" t="s">
        <v>129</v>
      </c>
    </row>
    <row r="40" spans="1:22" x14ac:dyDescent="0.3">
      <c r="A40" s="29" t="s">
        <v>118</v>
      </c>
      <c r="B40" s="27"/>
      <c r="C40" s="27"/>
      <c r="D40" s="27"/>
      <c r="E40" s="27"/>
      <c r="F40" s="27"/>
      <c r="G40" s="27"/>
      <c r="H40" s="27"/>
    </row>
    <row r="41" spans="1:22" x14ac:dyDescent="0.3">
      <c r="A41" s="25" t="s">
        <v>119</v>
      </c>
    </row>
    <row r="42" spans="1:22" x14ac:dyDescent="0.3">
      <c r="A42" s="28" t="s">
        <v>120</v>
      </c>
      <c r="B42" s="28"/>
      <c r="C42" s="28"/>
      <c r="D42" s="28"/>
      <c r="E42" s="28"/>
      <c r="F42" s="28"/>
      <c r="G42" s="28"/>
      <c r="H42" s="28"/>
      <c r="I42" s="28"/>
      <c r="J42" s="28"/>
      <c r="K42" s="28"/>
      <c r="L42" s="28"/>
      <c r="M42" s="28"/>
      <c r="N42" s="28"/>
    </row>
    <row r="43" spans="1:22" x14ac:dyDescent="0.3">
      <c r="A43" s="28" t="s">
        <v>280</v>
      </c>
      <c r="B43" s="28"/>
      <c r="C43" s="28"/>
      <c r="D43" s="28"/>
      <c r="E43" s="28"/>
      <c r="F43" s="28"/>
      <c r="G43" s="28"/>
      <c r="H43" s="28"/>
      <c r="I43" s="28"/>
      <c r="J43" s="28"/>
      <c r="K43" s="28"/>
      <c r="L43" s="28"/>
      <c r="M43" s="28"/>
      <c r="N43" s="28"/>
      <c r="O43" s="28"/>
      <c r="P43" s="28"/>
      <c r="Q43" s="28"/>
      <c r="R43" s="28"/>
      <c r="S43" s="28"/>
      <c r="T43" s="28"/>
      <c r="U43" s="28"/>
      <c r="V43" s="28"/>
    </row>
    <row r="44" spans="1:22" x14ac:dyDescent="0.3">
      <c r="A44" s="28" t="s">
        <v>281</v>
      </c>
      <c r="B44" s="28"/>
      <c r="C44" s="28"/>
      <c r="D44" s="28"/>
      <c r="E44" s="28"/>
      <c r="F44" s="28"/>
      <c r="G44" s="28"/>
      <c r="H44" s="28"/>
      <c r="I44" s="28"/>
      <c r="J44" s="28"/>
      <c r="K44" s="28"/>
      <c r="L44" s="28"/>
      <c r="M44" s="28"/>
      <c r="N44" s="28"/>
      <c r="O44" s="28"/>
      <c r="P44" s="28"/>
      <c r="Q44" s="28"/>
      <c r="R44" s="28"/>
      <c r="S44" s="28"/>
      <c r="T44" s="28"/>
      <c r="U44" s="28"/>
      <c r="V44" s="28"/>
    </row>
    <row r="46" spans="1:22" x14ac:dyDescent="0.3">
      <c r="A46" s="31" t="s">
        <v>128</v>
      </c>
    </row>
    <row r="47" spans="1:22" x14ac:dyDescent="0.3">
      <c r="A47" s="29" t="s">
        <v>121</v>
      </c>
    </row>
    <row r="48" spans="1:22" x14ac:dyDescent="0.3">
      <c r="A48" s="25" t="s">
        <v>123</v>
      </c>
    </row>
    <row r="49" spans="1:1" x14ac:dyDescent="0.3">
      <c r="A49" s="25" t="s">
        <v>282</v>
      </c>
    </row>
    <row r="50" spans="1:1" x14ac:dyDescent="0.3">
      <c r="A50" s="28" t="s">
        <v>122</v>
      </c>
    </row>
    <row r="51" spans="1:1" x14ac:dyDescent="0.3">
      <c r="A51" s="28"/>
    </row>
    <row r="52" spans="1:1" x14ac:dyDescent="0.3">
      <c r="A52" s="25" t="s">
        <v>124</v>
      </c>
    </row>
    <row r="53" spans="1:1" x14ac:dyDescent="0.3">
      <c r="A53" s="25" t="s">
        <v>283</v>
      </c>
    </row>
    <row r="55" spans="1:1" x14ac:dyDescent="0.3">
      <c r="A55" s="25" t="s">
        <v>125</v>
      </c>
    </row>
    <row r="56" spans="1:1" x14ac:dyDescent="0.3">
      <c r="A56" s="25" t="s">
        <v>126</v>
      </c>
    </row>
    <row r="57" spans="1:1" x14ac:dyDescent="0.3">
      <c r="A57" s="25"/>
    </row>
    <row r="58" spans="1:1" x14ac:dyDescent="0.3">
      <c r="A58" s="30" t="s">
        <v>127</v>
      </c>
    </row>
    <row r="59" spans="1:1" x14ac:dyDescent="0.3">
      <c r="A59" s="29" t="s">
        <v>130</v>
      </c>
    </row>
    <row r="60" spans="1:1" x14ac:dyDescent="0.3">
      <c r="A60" s="25" t="s">
        <v>131</v>
      </c>
    </row>
    <row r="61" spans="1:1" x14ac:dyDescent="0.3">
      <c r="A61" s="25" t="s">
        <v>132</v>
      </c>
    </row>
    <row r="63" spans="1:1" x14ac:dyDescent="0.3">
      <c r="A63" s="25" t="s">
        <v>133</v>
      </c>
    </row>
    <row r="64" spans="1:1" x14ac:dyDescent="0.3">
      <c r="A64" s="25" t="s">
        <v>134</v>
      </c>
    </row>
    <row r="66" spans="1:1" x14ac:dyDescent="0.3">
      <c r="A66" s="25" t="s">
        <v>135</v>
      </c>
    </row>
    <row r="67" spans="1:1" x14ac:dyDescent="0.3">
      <c r="A67" s="25" t="s">
        <v>136</v>
      </c>
    </row>
    <row r="69" spans="1:1" x14ac:dyDescent="0.3">
      <c r="A69" s="25" t="s">
        <v>137</v>
      </c>
    </row>
    <row r="70" spans="1:1" x14ac:dyDescent="0.3">
      <c r="A70" s="25" t="s">
        <v>138</v>
      </c>
    </row>
    <row r="72" spans="1:1" x14ac:dyDescent="0.3">
      <c r="A72" s="30" t="s">
        <v>139</v>
      </c>
    </row>
    <row r="73" spans="1:1" x14ac:dyDescent="0.3">
      <c r="A73" s="29" t="s">
        <v>140</v>
      </c>
    </row>
    <row r="74" spans="1:1" x14ac:dyDescent="0.3">
      <c r="A74" s="25" t="s">
        <v>141</v>
      </c>
    </row>
    <row r="75" spans="1:1" x14ac:dyDescent="0.3">
      <c r="A75" s="25" t="s">
        <v>98</v>
      </c>
    </row>
    <row r="76" spans="1:1" x14ac:dyDescent="0.3">
      <c r="A76" s="25" t="s">
        <v>99</v>
      </c>
    </row>
    <row r="77" spans="1:1" x14ac:dyDescent="0.3">
      <c r="A77" s="25" t="s">
        <v>284</v>
      </c>
    </row>
    <row r="78" spans="1:1" x14ac:dyDescent="0.3">
      <c r="A78" s="25" t="s">
        <v>100</v>
      </c>
    </row>
    <row r="79" spans="1:1" x14ac:dyDescent="0.3">
      <c r="A79" s="25" t="s">
        <v>101</v>
      </c>
    </row>
    <row r="80" spans="1:1" x14ac:dyDescent="0.3">
      <c r="A80" s="25" t="s">
        <v>142</v>
      </c>
    </row>
    <row r="81" spans="1:8" x14ac:dyDescent="0.3">
      <c r="A81" s="25" t="s">
        <v>143</v>
      </c>
    </row>
    <row r="82" spans="1:8" x14ac:dyDescent="0.3">
      <c r="A82" s="25" t="s">
        <v>144</v>
      </c>
    </row>
    <row r="83" spans="1:8" x14ac:dyDescent="0.3">
      <c r="A83" s="25" t="s">
        <v>145</v>
      </c>
    </row>
    <row r="84" spans="1:8" x14ac:dyDescent="0.3">
      <c r="A84" s="25" t="s">
        <v>102</v>
      </c>
    </row>
    <row r="86" spans="1:8" x14ac:dyDescent="0.3">
      <c r="A86" s="30" t="s">
        <v>146</v>
      </c>
    </row>
    <row r="87" spans="1:8" x14ac:dyDescent="0.3">
      <c r="A87" s="29" t="s">
        <v>147</v>
      </c>
    </row>
    <row r="88" spans="1:8" x14ac:dyDescent="0.3">
      <c r="A88" s="25" t="s">
        <v>148</v>
      </c>
    </row>
    <row r="89" spans="1:8" x14ac:dyDescent="0.3">
      <c r="A89" s="28" t="s">
        <v>285</v>
      </c>
      <c r="B89" s="28"/>
      <c r="C89" s="28"/>
      <c r="D89" s="28"/>
      <c r="E89" s="28"/>
      <c r="F89" s="28"/>
      <c r="G89" s="28"/>
      <c r="H89" s="28"/>
    </row>
    <row r="90" spans="1:8" x14ac:dyDescent="0.3">
      <c r="A90" s="28" t="s">
        <v>286</v>
      </c>
      <c r="B90" s="28"/>
      <c r="C90" s="28"/>
      <c r="D90" s="28"/>
      <c r="E90" s="28"/>
      <c r="F90" s="28"/>
      <c r="G90" s="28"/>
      <c r="H90" s="28"/>
    </row>
    <row r="91" spans="1:8" x14ac:dyDescent="0.3">
      <c r="A91" s="28" t="s">
        <v>287</v>
      </c>
      <c r="B91" s="28"/>
      <c r="C91" s="28"/>
      <c r="D91" s="28"/>
      <c r="E91" s="28"/>
      <c r="F91" s="28"/>
      <c r="G91" s="28"/>
      <c r="H91" s="28"/>
    </row>
    <row r="92" spans="1:8" x14ac:dyDescent="0.3">
      <c r="A92" s="28" t="s">
        <v>288</v>
      </c>
      <c r="B92" s="28"/>
      <c r="C92" s="28"/>
      <c r="D92" s="28"/>
      <c r="E92" s="28"/>
      <c r="F92" s="28"/>
      <c r="G92" s="28"/>
      <c r="H92" s="28"/>
    </row>
    <row r="93" spans="1:8" x14ac:dyDescent="0.3">
      <c r="A93" s="28" t="s">
        <v>289</v>
      </c>
      <c r="B93" s="28"/>
      <c r="C93" s="28"/>
      <c r="D93" s="28"/>
      <c r="E93" s="28"/>
      <c r="F93" s="28"/>
      <c r="G93" s="28"/>
      <c r="H93" s="28"/>
    </row>
    <row r="94" spans="1:8" x14ac:dyDescent="0.3">
      <c r="A94" s="28" t="s">
        <v>290</v>
      </c>
      <c r="B94" s="28"/>
      <c r="C94" s="28"/>
      <c r="D94" s="28"/>
      <c r="E94" s="28"/>
      <c r="F94" s="28"/>
      <c r="G94" s="28"/>
      <c r="H94" s="28"/>
    </row>
    <row r="95" spans="1:8" x14ac:dyDescent="0.3">
      <c r="A95" s="28" t="s">
        <v>291</v>
      </c>
      <c r="B95" s="28"/>
      <c r="C95" s="28"/>
      <c r="D95" s="28"/>
      <c r="E95" s="28"/>
      <c r="F95" s="28"/>
      <c r="G95" s="28"/>
      <c r="H95" s="28"/>
    </row>
    <row r="96" spans="1:8" x14ac:dyDescent="0.3">
      <c r="A96" s="28" t="s">
        <v>292</v>
      </c>
      <c r="B96" s="28"/>
      <c r="C96" s="28"/>
      <c r="D96" s="28"/>
      <c r="E96" s="28"/>
      <c r="F96" s="28"/>
      <c r="G96" s="28"/>
      <c r="H96" s="28"/>
    </row>
    <row r="97" spans="1:8" x14ac:dyDescent="0.3">
      <c r="A97" s="28" t="s">
        <v>293</v>
      </c>
      <c r="B97" s="28"/>
      <c r="C97" s="28"/>
      <c r="D97" s="28"/>
      <c r="E97" s="28"/>
      <c r="F97" s="28"/>
      <c r="G97" s="28"/>
      <c r="H97" s="28"/>
    </row>
    <row r="98" spans="1:8" x14ac:dyDescent="0.3">
      <c r="A98" s="28" t="s">
        <v>294</v>
      </c>
      <c r="B98" s="28"/>
      <c r="C98" s="28"/>
      <c r="D98" s="28"/>
      <c r="E98" s="28"/>
      <c r="F98" s="28"/>
      <c r="G98" s="28"/>
      <c r="H98" s="28"/>
    </row>
    <row r="99" spans="1:8" x14ac:dyDescent="0.3">
      <c r="A99" s="28" t="s">
        <v>295</v>
      </c>
    </row>
    <row r="101" spans="1:8" x14ac:dyDescent="0.3">
      <c r="A101" s="25" t="s">
        <v>296</v>
      </c>
    </row>
    <row r="102" spans="1:8" x14ac:dyDescent="0.3">
      <c r="A102" s="25" t="s">
        <v>275</v>
      </c>
    </row>
    <row r="103" spans="1:8" x14ac:dyDescent="0.3">
      <c r="A103" s="28"/>
    </row>
    <row r="104" spans="1:8" x14ac:dyDescent="0.3">
      <c r="A104" s="28" t="s">
        <v>358</v>
      </c>
    </row>
    <row r="105" spans="1:8" x14ac:dyDescent="0.3">
      <c r="A105" t="s">
        <v>359</v>
      </c>
    </row>
    <row r="106" spans="1:8" x14ac:dyDescent="0.3">
      <c r="A106" t="s">
        <v>360</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7DEF1-DA16-4960-A1FF-A0063FACAD6E}">
  <dimension ref="A1:C22"/>
  <sheetViews>
    <sheetView topLeftCell="A10" workbookViewId="0">
      <selection activeCell="G17" sqref="G17"/>
    </sheetView>
  </sheetViews>
  <sheetFormatPr baseColWidth="10" defaultRowHeight="14.4" x14ac:dyDescent="0.3"/>
  <cols>
    <col min="1" max="1" width="43.5546875" customWidth="1"/>
    <col min="2" max="2" width="71.6640625" customWidth="1"/>
    <col min="3" max="3" width="59" customWidth="1"/>
  </cols>
  <sheetData>
    <row r="1" spans="1:3" x14ac:dyDescent="0.3">
      <c r="A1" s="507" t="s">
        <v>297</v>
      </c>
      <c r="B1" s="508"/>
      <c r="C1" s="509"/>
    </row>
    <row r="2" spans="1:3" ht="15" thickBot="1" x14ac:dyDescent="0.35">
      <c r="A2" s="510"/>
      <c r="B2" s="511"/>
      <c r="C2" s="512"/>
    </row>
    <row r="3" spans="1:3" ht="58.2" thickBot="1" x14ac:dyDescent="0.35">
      <c r="A3" s="131" t="s">
        <v>298</v>
      </c>
      <c r="B3" s="132" t="s">
        <v>299</v>
      </c>
      <c r="C3" s="513"/>
    </row>
    <row r="4" spans="1:3" ht="115.8" thickBot="1" x14ac:dyDescent="0.35">
      <c r="A4" s="134" t="s">
        <v>300</v>
      </c>
      <c r="B4" s="135" t="s">
        <v>301</v>
      </c>
      <c r="C4" s="514"/>
    </row>
    <row r="5" spans="1:3" ht="15" thickBot="1" x14ac:dyDescent="0.35">
      <c r="A5" s="134" t="s">
        <v>302</v>
      </c>
      <c r="B5" s="135" t="s">
        <v>303</v>
      </c>
      <c r="C5" s="515"/>
    </row>
    <row r="6" spans="1:3" ht="43.8" thickBot="1" x14ac:dyDescent="0.35">
      <c r="A6" s="131" t="s">
        <v>304</v>
      </c>
      <c r="B6" s="132" t="s">
        <v>305</v>
      </c>
      <c r="C6" s="513" t="s">
        <v>306</v>
      </c>
    </row>
    <row r="7" spans="1:3" ht="29.4" thickBot="1" x14ac:dyDescent="0.35">
      <c r="A7" s="136" t="s">
        <v>307</v>
      </c>
      <c r="B7" s="137" t="s">
        <v>308</v>
      </c>
      <c r="C7" s="514"/>
    </row>
    <row r="8" spans="1:3" ht="43.8" thickBot="1" x14ac:dyDescent="0.35">
      <c r="A8" s="131" t="s">
        <v>309</v>
      </c>
      <c r="B8" s="137" t="s">
        <v>310</v>
      </c>
      <c r="C8" s="514"/>
    </row>
    <row r="9" spans="1:3" ht="58.2" thickBot="1" x14ac:dyDescent="0.35">
      <c r="A9" s="131" t="s">
        <v>311</v>
      </c>
      <c r="B9" s="138" t="s">
        <v>312</v>
      </c>
      <c r="C9" s="515"/>
    </row>
    <row r="10" spans="1:3" ht="87" thickBot="1" x14ac:dyDescent="0.35">
      <c r="A10" s="134" t="s">
        <v>313</v>
      </c>
      <c r="B10" s="135" t="s">
        <v>314</v>
      </c>
      <c r="C10" s="139" t="s">
        <v>315</v>
      </c>
    </row>
    <row r="11" spans="1:3" ht="43.8" thickBot="1" x14ac:dyDescent="0.35">
      <c r="A11" s="136" t="s">
        <v>316</v>
      </c>
      <c r="B11" s="138" t="s">
        <v>317</v>
      </c>
      <c r="C11" s="140" t="s">
        <v>306</v>
      </c>
    </row>
    <row r="12" spans="1:3" x14ac:dyDescent="0.3">
      <c r="A12" s="516" t="s">
        <v>318</v>
      </c>
      <c r="B12" s="141"/>
      <c r="C12" s="513" t="s">
        <v>319</v>
      </c>
    </row>
    <row r="13" spans="1:3" ht="58.2" thickBot="1" x14ac:dyDescent="0.35">
      <c r="A13" s="517"/>
      <c r="B13" s="135" t="s">
        <v>320</v>
      </c>
      <c r="C13" s="514"/>
    </row>
    <row r="14" spans="1:3" x14ac:dyDescent="0.3">
      <c r="A14" s="518" t="s">
        <v>321</v>
      </c>
      <c r="B14" s="142"/>
      <c r="C14" s="514"/>
    </row>
    <row r="15" spans="1:3" ht="57.6" x14ac:dyDescent="0.3">
      <c r="A15" s="518"/>
      <c r="B15" s="143" t="s">
        <v>322</v>
      </c>
      <c r="C15" s="514"/>
    </row>
    <row r="16" spans="1:3" ht="15" thickBot="1" x14ac:dyDescent="0.35">
      <c r="A16" s="517"/>
      <c r="B16" s="144"/>
      <c r="C16" s="515"/>
    </row>
    <row r="17" spans="1:3" ht="101.4" thickBot="1" x14ac:dyDescent="0.35">
      <c r="A17" s="134" t="s">
        <v>323</v>
      </c>
      <c r="B17" s="135" t="s">
        <v>324</v>
      </c>
      <c r="C17" s="139"/>
    </row>
    <row r="18" spans="1:3" ht="43.8" thickBot="1" x14ac:dyDescent="0.35">
      <c r="A18" s="134" t="s">
        <v>325</v>
      </c>
      <c r="B18" s="135" t="s">
        <v>326</v>
      </c>
      <c r="C18" s="139" t="s">
        <v>306</v>
      </c>
    </row>
    <row r="19" spans="1:3" ht="29.4" thickBot="1" x14ac:dyDescent="0.35">
      <c r="A19" s="136" t="s">
        <v>327</v>
      </c>
      <c r="B19" s="137" t="s">
        <v>328</v>
      </c>
      <c r="C19" s="145"/>
    </row>
    <row r="20" spans="1:3" ht="43.8" thickBot="1" x14ac:dyDescent="0.35">
      <c r="A20" s="136" t="s">
        <v>329</v>
      </c>
      <c r="B20" s="137" t="s">
        <v>330</v>
      </c>
      <c r="C20" s="133"/>
    </row>
    <row r="21" spans="1:3" ht="15" thickBot="1" x14ac:dyDescent="0.35">
      <c r="A21" s="131" t="s">
        <v>331</v>
      </c>
      <c r="B21" s="138" t="s">
        <v>332</v>
      </c>
      <c r="C21" s="146"/>
    </row>
    <row r="22" spans="1:3" ht="15" thickBot="1" x14ac:dyDescent="0.35">
      <c r="A22" s="134" t="s">
        <v>333</v>
      </c>
      <c r="B22" s="135" t="s">
        <v>334</v>
      </c>
      <c r="C22" s="147"/>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29FF82-F5F4-4D66-87EC-1D5E821D7009}">
  <ds:schemaRefs>
    <ds:schemaRef ds:uri="http://purl.org/dc/terms/"/>
    <ds:schemaRef ds:uri="http://purl.org/dc/dcmitype/"/>
    <ds:schemaRef ds:uri="75b8d6bf-aac5-4c87-b74f-85b85e7f102e"/>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e2ab05f6-67cb-4b0b-8ddb-adb0e260da2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5F3BB2C-2CD1-4578-9C2D-CAE24F1061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587C33D-D3B8-4C30-B5C1-535A55CF0F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INFORMATIONS PRODUIT</vt:lpstr>
      <vt:lpstr>Critère 1</vt:lpstr>
      <vt:lpstr>Critère 2</vt:lpstr>
      <vt:lpstr>Critère 3</vt:lpstr>
      <vt:lpstr>Critère 4</vt:lpstr>
      <vt:lpstr>Critère 5</vt:lpstr>
      <vt:lpstr>Synthèse </vt:lpstr>
      <vt:lpstr>Mode d'emploi</vt:lpstr>
      <vt:lpstr>Glossaire</vt:lpstr>
      <vt:lpstr>Liste d'outils critère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Luzhbin</dc:creator>
  <cp:lastModifiedBy>Vladimir LUZHBIN</cp:lastModifiedBy>
  <dcterms:created xsi:type="dcterms:W3CDTF">2015-06-05T18:19:34Z</dcterms:created>
  <dcterms:modified xsi:type="dcterms:W3CDTF">2024-09-16T09:19:06Z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ies>
</file>